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 firstSheet="1" activeTab="1"/>
  </bookViews>
  <sheets>
    <sheet name="1. 자동차등록" sheetId="1" r:id="rId1"/>
    <sheet name="1-1. 읍면별 자동차 현황" sheetId="2" r:id="rId2"/>
    <sheet name="1-2. 읍면별 자동차 연료 종류별 등록" sheetId="3" r:id="rId3"/>
    <sheet name="2. 영업용 자동차 업종별 수송" sheetId="4" r:id="rId4"/>
    <sheet name="3. 관광사업체 등록" sheetId="5" r:id="rId5"/>
    <sheet name="4. 주용관광지 방문객수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4" l="1"/>
  <c r="L12" i="4"/>
  <c r="J26" i="3"/>
  <c r="I26" i="3"/>
  <c r="H26" i="3"/>
  <c r="G26" i="3"/>
  <c r="F26" i="3"/>
  <c r="E26" i="3"/>
  <c r="D26" i="3"/>
  <c r="C26" i="3"/>
  <c r="J25" i="3"/>
  <c r="I25" i="3"/>
  <c r="H25" i="3"/>
  <c r="G25" i="3"/>
  <c r="F25" i="3"/>
  <c r="E25" i="3"/>
  <c r="D25" i="3"/>
  <c r="C25" i="3"/>
  <c r="J24" i="3"/>
  <c r="I24" i="3"/>
  <c r="H24" i="3"/>
  <c r="G24" i="3"/>
  <c r="F24" i="3"/>
  <c r="E24" i="3"/>
  <c r="D24" i="3"/>
  <c r="C24" i="3"/>
  <c r="J23" i="3"/>
  <c r="I23" i="3"/>
  <c r="H23" i="3"/>
  <c r="G23" i="3"/>
  <c r="F23" i="3"/>
  <c r="E23" i="3"/>
  <c r="D23" i="3"/>
  <c r="C23" i="3"/>
  <c r="J22" i="3"/>
  <c r="I22" i="3"/>
  <c r="H22" i="3"/>
  <c r="G22" i="3"/>
  <c r="F22" i="3"/>
  <c r="E22" i="3"/>
  <c r="D22" i="3"/>
  <c r="C22" i="3"/>
  <c r="J21" i="3"/>
  <c r="I21" i="3"/>
  <c r="H21" i="3"/>
  <c r="G21" i="3"/>
  <c r="F21" i="3"/>
  <c r="E21" i="3"/>
  <c r="D21" i="3"/>
  <c r="C21" i="3"/>
  <c r="J20" i="3"/>
  <c r="I20" i="3"/>
  <c r="H20" i="3"/>
  <c r="G20" i="3"/>
  <c r="F20" i="3"/>
  <c r="E20" i="3"/>
  <c r="D20" i="3"/>
  <c r="C20" i="3"/>
  <c r="J19" i="3"/>
  <c r="I19" i="3"/>
  <c r="H19" i="3"/>
  <c r="G19" i="3"/>
  <c r="F19" i="3"/>
  <c r="E19" i="3"/>
  <c r="D19" i="3"/>
  <c r="C19" i="3"/>
  <c r="J18" i="3"/>
  <c r="I18" i="3"/>
  <c r="H18" i="3"/>
  <c r="G18" i="3"/>
  <c r="F18" i="3"/>
  <c r="E18" i="3"/>
  <c r="D18" i="3"/>
  <c r="C18" i="3"/>
  <c r="J17" i="3"/>
  <c r="I17" i="3"/>
  <c r="H17" i="3"/>
  <c r="G17" i="3"/>
  <c r="F17" i="3"/>
  <c r="E17" i="3"/>
  <c r="D17" i="3"/>
  <c r="C17" i="3"/>
  <c r="J16" i="3"/>
  <c r="I16" i="3"/>
  <c r="H16" i="3"/>
  <c r="G16" i="3"/>
  <c r="F16" i="3"/>
  <c r="E16" i="3"/>
  <c r="D16" i="3"/>
  <c r="C16" i="3"/>
  <c r="J15" i="3"/>
  <c r="I15" i="3"/>
  <c r="H15" i="3"/>
  <c r="G15" i="3"/>
  <c r="F15" i="3"/>
  <c r="E15" i="3"/>
  <c r="D15" i="3"/>
  <c r="C15" i="3"/>
  <c r="J14" i="3"/>
  <c r="I14" i="3"/>
  <c r="H14" i="3"/>
  <c r="G14" i="3"/>
  <c r="F14" i="3"/>
  <c r="E14" i="3"/>
  <c r="D14" i="3"/>
  <c r="C14" i="3"/>
  <c r="J13" i="3"/>
  <c r="I13" i="3"/>
  <c r="H13" i="3"/>
  <c r="G13" i="3"/>
  <c r="F13" i="3"/>
  <c r="E13" i="3"/>
  <c r="D13" i="3"/>
  <c r="C13" i="3"/>
  <c r="H24" i="6" l="1"/>
  <c r="C24" i="6"/>
  <c r="H23" i="6"/>
  <c r="C23" i="6"/>
  <c r="H22" i="6"/>
  <c r="C22" i="6"/>
  <c r="H21" i="6"/>
  <c r="C21" i="6"/>
  <c r="H20" i="6"/>
  <c r="C20" i="6"/>
  <c r="H19" i="6"/>
  <c r="C19" i="6"/>
  <c r="H18" i="6"/>
  <c r="C18" i="6"/>
  <c r="H17" i="6"/>
  <c r="C17" i="6"/>
  <c r="H16" i="6"/>
  <c r="C16" i="6"/>
  <c r="H15" i="6"/>
  <c r="C15" i="6"/>
  <c r="H14" i="6"/>
  <c r="C14" i="6"/>
  <c r="H13" i="6"/>
  <c r="H12" i="6" s="1"/>
  <c r="C13" i="6"/>
  <c r="C12" i="6" s="1"/>
  <c r="F12" i="6"/>
  <c r="E12" i="6"/>
  <c r="D12" i="6"/>
  <c r="B12" i="6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C12" i="4" l="1"/>
  <c r="B12" i="4"/>
  <c r="AL26" i="3" l="1"/>
  <c r="AC26" i="3"/>
  <c r="T26" i="3"/>
  <c r="K26" i="3"/>
  <c r="B26" i="3"/>
  <c r="AL25" i="3"/>
  <c r="AC25" i="3"/>
  <c r="T25" i="3"/>
  <c r="K25" i="3"/>
  <c r="B25" i="3"/>
  <c r="AL24" i="3"/>
  <c r="AC24" i="3"/>
  <c r="T24" i="3"/>
  <c r="K24" i="3"/>
  <c r="B24" i="3"/>
  <c r="AL23" i="3"/>
  <c r="AC23" i="3"/>
  <c r="T23" i="3"/>
  <c r="K23" i="3"/>
  <c r="B23" i="3"/>
  <c r="AL22" i="3"/>
  <c r="AC22" i="3"/>
  <c r="T22" i="3"/>
  <c r="K22" i="3"/>
  <c r="B22" i="3"/>
  <c r="AL21" i="3"/>
  <c r="AC21" i="3"/>
  <c r="T21" i="3"/>
  <c r="K21" i="3"/>
  <c r="B21" i="3"/>
  <c r="AL20" i="3"/>
  <c r="AC20" i="3"/>
  <c r="T20" i="3"/>
  <c r="K20" i="3"/>
  <c r="B20" i="3"/>
  <c r="AL19" i="3"/>
  <c r="AC19" i="3"/>
  <c r="T19" i="3"/>
  <c r="K19" i="3"/>
  <c r="B19" i="3"/>
  <c r="AL18" i="3"/>
  <c r="AC18" i="3"/>
  <c r="T18" i="3"/>
  <c r="K18" i="3"/>
  <c r="B18" i="3"/>
  <c r="AL17" i="3"/>
  <c r="AC17" i="3"/>
  <c r="T17" i="3"/>
  <c r="K17" i="3"/>
  <c r="B17" i="3"/>
  <c r="AL16" i="3"/>
  <c r="AC16" i="3"/>
  <c r="T16" i="3"/>
  <c r="K16" i="3"/>
  <c r="B16" i="3"/>
  <c r="AL15" i="3"/>
  <c r="AC15" i="3"/>
  <c r="T15" i="3"/>
  <c r="K15" i="3"/>
  <c r="E12" i="3"/>
  <c r="AL14" i="3"/>
  <c r="AC14" i="3"/>
  <c r="T14" i="3"/>
  <c r="K14" i="3"/>
  <c r="B14" i="3"/>
  <c r="AL13" i="3"/>
  <c r="AC13" i="3"/>
  <c r="T13" i="3"/>
  <c r="K13" i="3"/>
  <c r="I12" i="3"/>
  <c r="H12" i="3"/>
  <c r="G12" i="3"/>
  <c r="C12" i="3"/>
  <c r="C11" i="3" s="1"/>
  <c r="AT12" i="3"/>
  <c r="AT11" i="3" s="1"/>
  <c r="AS12" i="3"/>
  <c r="AR12" i="3"/>
  <c r="AQ12" i="3"/>
  <c r="AQ11" i="3" s="1"/>
  <c r="AP12" i="3"/>
  <c r="AP11" i="3" s="1"/>
  <c r="AO12" i="3"/>
  <c r="AN12" i="3"/>
  <c r="AN11" i="3" s="1"/>
  <c r="AM12" i="3"/>
  <c r="AK12" i="3"/>
  <c r="AJ12" i="3"/>
  <c r="AI12" i="3"/>
  <c r="AH12" i="3"/>
  <c r="AG12" i="3"/>
  <c r="AF12" i="3"/>
  <c r="AE12" i="3"/>
  <c r="AD12" i="3"/>
  <c r="AD11" i="3" s="1"/>
  <c r="AB12" i="3"/>
  <c r="AB11" i="3" s="1"/>
  <c r="AA12" i="3"/>
  <c r="Z12" i="3"/>
  <c r="Y12" i="3"/>
  <c r="X12" i="3"/>
  <c r="W12" i="3"/>
  <c r="V12" i="3"/>
  <c r="U12" i="3"/>
  <c r="S12" i="3"/>
  <c r="R12" i="3"/>
  <c r="Q12" i="3"/>
  <c r="P12" i="3"/>
  <c r="O12" i="3"/>
  <c r="N12" i="3"/>
  <c r="M12" i="3"/>
  <c r="L12" i="3"/>
  <c r="L11" i="3" s="1"/>
  <c r="J12" i="3"/>
  <c r="J11" i="3" s="1"/>
  <c r="D12" i="3"/>
  <c r="AS11" i="3"/>
  <c r="AR11" i="3"/>
  <c r="AM11" i="3"/>
  <c r="AK11" i="3"/>
  <c r="AJ11" i="3"/>
  <c r="AI11" i="3"/>
  <c r="AA11" i="3"/>
  <c r="Z11" i="3"/>
  <c r="U11" i="3"/>
  <c r="S11" i="3"/>
  <c r="V25" i="2"/>
  <c r="R25" i="2"/>
  <c r="N25" i="2"/>
  <c r="J25" i="2"/>
  <c r="F25" i="2"/>
  <c r="E25" i="2"/>
  <c r="D25" i="2"/>
  <c r="B25" i="2" s="1"/>
  <c r="C25" i="2"/>
  <c r="V24" i="2"/>
  <c r="R24" i="2"/>
  <c r="N24" i="2"/>
  <c r="J24" i="2"/>
  <c r="F24" i="2"/>
  <c r="E24" i="2"/>
  <c r="D24" i="2"/>
  <c r="C24" i="2"/>
  <c r="V23" i="2"/>
  <c r="R23" i="2"/>
  <c r="N23" i="2"/>
  <c r="J23" i="2"/>
  <c r="F23" i="2"/>
  <c r="E23" i="2"/>
  <c r="D23" i="2"/>
  <c r="C23" i="2"/>
  <c r="V22" i="2"/>
  <c r="R22" i="2"/>
  <c r="N22" i="2"/>
  <c r="J22" i="2"/>
  <c r="F22" i="2"/>
  <c r="E22" i="2"/>
  <c r="D22" i="2"/>
  <c r="B22" i="2" s="1"/>
  <c r="C22" i="2"/>
  <c r="V21" i="2"/>
  <c r="R21" i="2"/>
  <c r="N21" i="2"/>
  <c r="J21" i="2"/>
  <c r="F21" i="2"/>
  <c r="E21" i="2"/>
  <c r="D21" i="2"/>
  <c r="C21" i="2"/>
  <c r="V20" i="2"/>
  <c r="R20" i="2"/>
  <c r="N20" i="2"/>
  <c r="J20" i="2"/>
  <c r="F20" i="2"/>
  <c r="E20" i="2"/>
  <c r="D20" i="2"/>
  <c r="C20" i="2"/>
  <c r="V19" i="2"/>
  <c r="R19" i="2"/>
  <c r="N19" i="2"/>
  <c r="J19" i="2"/>
  <c r="F19" i="2"/>
  <c r="E19" i="2"/>
  <c r="D19" i="2"/>
  <c r="B19" i="2" s="1"/>
  <c r="C19" i="2"/>
  <c r="V18" i="2"/>
  <c r="R18" i="2"/>
  <c r="N18" i="2"/>
  <c r="J18" i="2"/>
  <c r="F18" i="2"/>
  <c r="E18" i="2"/>
  <c r="D18" i="2"/>
  <c r="C18" i="2"/>
  <c r="V17" i="2"/>
  <c r="R17" i="2"/>
  <c r="N17" i="2"/>
  <c r="J17" i="2"/>
  <c r="F17" i="2"/>
  <c r="E17" i="2"/>
  <c r="D17" i="2"/>
  <c r="C17" i="2"/>
  <c r="V16" i="2"/>
  <c r="R16" i="2"/>
  <c r="N16" i="2"/>
  <c r="J16" i="2"/>
  <c r="F16" i="2"/>
  <c r="E16" i="2"/>
  <c r="D16" i="2"/>
  <c r="B16" i="2" s="1"/>
  <c r="C16" i="2"/>
  <c r="V15" i="2"/>
  <c r="R15" i="2"/>
  <c r="N15" i="2"/>
  <c r="J15" i="2"/>
  <c r="F15" i="2"/>
  <c r="E15" i="2"/>
  <c r="D15" i="2"/>
  <c r="C15" i="2"/>
  <c r="V14" i="2"/>
  <c r="R14" i="2"/>
  <c r="R11" i="2" s="1"/>
  <c r="N14" i="2"/>
  <c r="J14" i="2"/>
  <c r="F14" i="2"/>
  <c r="E14" i="2"/>
  <c r="D14" i="2"/>
  <c r="C14" i="2"/>
  <c r="V13" i="2"/>
  <c r="R13" i="2"/>
  <c r="N13" i="2"/>
  <c r="J13" i="2"/>
  <c r="F13" i="2"/>
  <c r="E13" i="2"/>
  <c r="D13" i="2"/>
  <c r="B13" i="2" s="1"/>
  <c r="C13" i="2"/>
  <c r="V12" i="2"/>
  <c r="R12" i="2"/>
  <c r="N12" i="2"/>
  <c r="J12" i="2"/>
  <c r="J11" i="2" s="1"/>
  <c r="F12" i="2"/>
  <c r="F11" i="2" s="1"/>
  <c r="E12" i="2"/>
  <c r="D12" i="2"/>
  <c r="C12" i="2"/>
  <c r="X11" i="2"/>
  <c r="W11" i="2"/>
  <c r="U11" i="2"/>
  <c r="T11" i="2"/>
  <c r="S11" i="2"/>
  <c r="Q11" i="2"/>
  <c r="P11" i="2"/>
  <c r="O11" i="2"/>
  <c r="M11" i="2"/>
  <c r="L11" i="2"/>
  <c r="K11" i="2"/>
  <c r="I11" i="2"/>
  <c r="H11" i="2"/>
  <c r="G11" i="2"/>
  <c r="C11" i="2" s="1"/>
  <c r="V24" i="1"/>
  <c r="R24" i="1"/>
  <c r="R12" i="1" s="1"/>
  <c r="N24" i="1"/>
  <c r="N12" i="1" s="1"/>
  <c r="J24" i="1"/>
  <c r="J12" i="1" s="1"/>
  <c r="F24" i="1"/>
  <c r="E24" i="1"/>
  <c r="D24" i="1"/>
  <c r="C24" i="1"/>
  <c r="C12" i="1" s="1"/>
  <c r="V23" i="1"/>
  <c r="R23" i="1"/>
  <c r="N23" i="1"/>
  <c r="J23" i="1"/>
  <c r="F23" i="1"/>
  <c r="E23" i="1"/>
  <c r="D23" i="1"/>
  <c r="C23" i="1"/>
  <c r="V22" i="1"/>
  <c r="R22" i="1"/>
  <c r="N22" i="1"/>
  <c r="J22" i="1"/>
  <c r="F22" i="1"/>
  <c r="E22" i="1"/>
  <c r="D22" i="1"/>
  <c r="C22" i="1"/>
  <c r="V21" i="1"/>
  <c r="R21" i="1"/>
  <c r="N21" i="1"/>
  <c r="J21" i="1"/>
  <c r="F21" i="1"/>
  <c r="E21" i="1"/>
  <c r="D21" i="1"/>
  <c r="C21" i="1"/>
  <c r="V20" i="1"/>
  <c r="R20" i="1"/>
  <c r="N20" i="1"/>
  <c r="J20" i="1"/>
  <c r="F20" i="1"/>
  <c r="E20" i="1"/>
  <c r="D20" i="1"/>
  <c r="C20" i="1"/>
  <c r="V19" i="1"/>
  <c r="R19" i="1"/>
  <c r="N19" i="1"/>
  <c r="J19" i="1"/>
  <c r="F19" i="1"/>
  <c r="E19" i="1"/>
  <c r="D19" i="1"/>
  <c r="C19" i="1"/>
  <c r="V18" i="1"/>
  <c r="R18" i="1"/>
  <c r="N18" i="1"/>
  <c r="J18" i="1"/>
  <c r="F18" i="1"/>
  <c r="E18" i="1"/>
  <c r="D18" i="1"/>
  <c r="C18" i="1"/>
  <c r="V17" i="1"/>
  <c r="R17" i="1"/>
  <c r="N17" i="1"/>
  <c r="J17" i="1"/>
  <c r="F17" i="1"/>
  <c r="E17" i="1"/>
  <c r="D17" i="1"/>
  <c r="C17" i="1"/>
  <c r="V16" i="1"/>
  <c r="R16" i="1"/>
  <c r="N16" i="1"/>
  <c r="J16" i="1"/>
  <c r="F16" i="1"/>
  <c r="E16" i="1"/>
  <c r="D16" i="1"/>
  <c r="C16" i="1"/>
  <c r="V15" i="1"/>
  <c r="R15" i="1"/>
  <c r="N15" i="1"/>
  <c r="J15" i="1"/>
  <c r="F15" i="1"/>
  <c r="E15" i="1"/>
  <c r="D15" i="1"/>
  <c r="C15" i="1"/>
  <c r="V14" i="1"/>
  <c r="R14" i="1"/>
  <c r="N14" i="1"/>
  <c r="J14" i="1"/>
  <c r="F14" i="1"/>
  <c r="E14" i="1"/>
  <c r="D14" i="1"/>
  <c r="C14" i="1"/>
  <c r="V13" i="1"/>
  <c r="R13" i="1"/>
  <c r="N13" i="1"/>
  <c r="J13" i="1"/>
  <c r="F13" i="1"/>
  <c r="E13" i="1"/>
  <c r="D13" i="1"/>
  <c r="C13" i="1"/>
  <c r="X12" i="1"/>
  <c r="W12" i="1"/>
  <c r="V12" i="1"/>
  <c r="U12" i="1"/>
  <c r="T12" i="1"/>
  <c r="S12" i="1"/>
  <c r="Q12" i="1"/>
  <c r="P12" i="1"/>
  <c r="O12" i="1"/>
  <c r="M12" i="1"/>
  <c r="L12" i="1"/>
  <c r="K12" i="1"/>
  <c r="I12" i="1"/>
  <c r="H12" i="1"/>
  <c r="G12" i="1"/>
  <c r="F12" i="1"/>
  <c r="E12" i="1"/>
  <c r="D12" i="1"/>
  <c r="AL12" i="3" l="1"/>
  <c r="AC12" i="3"/>
  <c r="T12" i="3"/>
  <c r="K12" i="3"/>
  <c r="V11" i="2"/>
  <c r="N11" i="2"/>
  <c r="E11" i="2"/>
  <c r="B14" i="2"/>
  <c r="B17" i="2"/>
  <c r="B20" i="2"/>
  <c r="B23" i="2"/>
  <c r="D11" i="2"/>
  <c r="B12" i="2"/>
  <c r="B15" i="2"/>
  <c r="B18" i="2"/>
  <c r="B21" i="2"/>
  <c r="B24" i="2"/>
  <c r="B16" i="1"/>
  <c r="B22" i="1"/>
  <c r="B15" i="1"/>
  <c r="B18" i="1"/>
  <c r="B24" i="1"/>
  <c r="B12" i="1" s="1"/>
  <c r="B13" i="1"/>
  <c r="B14" i="1"/>
  <c r="B20" i="1"/>
  <c r="B13" i="3"/>
  <c r="B15" i="3"/>
  <c r="F12" i="3"/>
  <c r="B23" i="1"/>
  <c r="B21" i="1"/>
  <c r="B19" i="1"/>
  <c r="B17" i="1"/>
  <c r="B11" i="2" l="1"/>
  <c r="B12" i="3"/>
</calcChain>
</file>

<file path=xl/sharedStrings.xml><?xml version="1.0" encoding="utf-8"?>
<sst xmlns="http://schemas.openxmlformats.org/spreadsheetml/2006/main" count="279" uniqueCount="213">
  <si>
    <t>ⅩⅠ. 교통·관광 및 정보통신  Transportation · Tourism and Information Communication</t>
    <phoneticPr fontId="5" type="noConversion"/>
  </si>
  <si>
    <t>(단위 : 대)</t>
    <phoneticPr fontId="8" type="noConversion"/>
  </si>
  <si>
    <t>Unit : each</t>
    <phoneticPr fontId="5" type="noConversion"/>
  </si>
  <si>
    <t xml:space="preserve">     구분
연도별
월   별</t>
    <phoneticPr fontId="5" type="noConversion"/>
  </si>
  <si>
    <t>합  계   Total</t>
    <phoneticPr fontId="5" type="noConversion"/>
  </si>
  <si>
    <t>승 용 차   Car</t>
    <phoneticPr fontId="5" type="noConversion"/>
  </si>
  <si>
    <t>승 합 차   van</t>
    <phoneticPr fontId="5" type="noConversion"/>
  </si>
  <si>
    <t>화 물 차   Truck</t>
    <phoneticPr fontId="5" type="noConversion"/>
  </si>
  <si>
    <t>계
Total</t>
    <phoneticPr fontId="5" type="noConversion"/>
  </si>
  <si>
    <t>관용
Government</t>
    <phoneticPr fontId="5" type="noConversion"/>
  </si>
  <si>
    <t>자가용
Private</t>
    <phoneticPr fontId="5" type="noConversion"/>
  </si>
  <si>
    <t>영업용
Commercial</t>
    <phoneticPr fontId="5" type="noConversion"/>
  </si>
  <si>
    <t>1월</t>
    <phoneticPr fontId="5" type="noConversion"/>
  </si>
  <si>
    <t>2월</t>
    <phoneticPr fontId="5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</si>
  <si>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</si>
  <si>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</si>
  <si>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</si>
  <si>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</si>
  <si>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</si>
  <si>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</si>
  <si>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</si>
  <si>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</si>
  <si>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</si>
  <si>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</si>
  <si>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자료 :  민원봉사과, 교통지원과</t>
    <phoneticPr fontId="5" type="noConversion"/>
  </si>
  <si>
    <t>Source : Civil Service Department, Department of Transportation Support</t>
    <phoneticPr fontId="8" type="noConversion"/>
  </si>
  <si>
    <t>증도</t>
    <phoneticPr fontId="5" type="noConversion"/>
  </si>
  <si>
    <t>임자</t>
    <phoneticPr fontId="5" type="noConversion"/>
  </si>
  <si>
    <t>자은</t>
    <phoneticPr fontId="5" type="noConversion"/>
  </si>
  <si>
    <t>비금</t>
    <phoneticPr fontId="5" type="noConversion"/>
  </si>
  <si>
    <t>도초</t>
    <phoneticPr fontId="5" type="noConversion"/>
  </si>
  <si>
    <t>흑산</t>
    <phoneticPr fontId="5" type="noConversion"/>
  </si>
  <si>
    <t>신의</t>
    <phoneticPr fontId="5" type="noConversion"/>
  </si>
  <si>
    <t>장산</t>
    <phoneticPr fontId="5" type="noConversion"/>
  </si>
  <si>
    <t>안좌</t>
    <phoneticPr fontId="5" type="noConversion"/>
  </si>
  <si>
    <t>팔금</t>
    <phoneticPr fontId="5" type="noConversion"/>
  </si>
  <si>
    <t>암태</t>
    <phoneticPr fontId="5" type="noConversion"/>
  </si>
  <si>
    <t>단위 : 대</t>
  </si>
  <si>
    <t>Unit : number</t>
    <phoneticPr fontId="8" type="noConversion"/>
  </si>
  <si>
    <t>승 용 차
Car</t>
    <phoneticPr fontId="8" type="noConversion"/>
  </si>
  <si>
    <t>CNG
Compressed Natural Gas</t>
    <phoneticPr fontId="5" type="noConversion"/>
  </si>
  <si>
    <t>휘발유
Gasoline</t>
    <phoneticPr fontId="5" type="noConversion"/>
  </si>
  <si>
    <t>경유
Diesel</t>
    <phoneticPr fontId="5" type="noConversion"/>
  </si>
  <si>
    <t>LPG
Liquefied petroleum Gas</t>
    <phoneticPr fontId="5" type="noConversion"/>
  </si>
  <si>
    <t xml:space="preserve">전기
Electronic </t>
    <phoneticPr fontId="5" type="noConversion"/>
  </si>
  <si>
    <r>
      <t>하이
브리드</t>
    </r>
    <r>
      <rPr>
        <vertAlign val="superscript"/>
        <sz val="9"/>
        <rFont val="굴림"/>
        <family val="3"/>
        <charset val="129"/>
      </rPr>
      <t xml:space="preserve">2)
</t>
    </r>
    <r>
      <rPr>
        <sz val="9"/>
        <rFont val="굴림"/>
        <family val="3"/>
        <charset val="129"/>
      </rPr>
      <t xml:space="preserve">Hybrid </t>
    </r>
    <phoneticPr fontId="5" type="noConversion"/>
  </si>
  <si>
    <t>기타연료
Other fuel</t>
    <phoneticPr fontId="5" type="noConversion"/>
  </si>
  <si>
    <t>자료 : 민원봉사과</t>
    <phoneticPr fontId="8" type="noConversion"/>
  </si>
  <si>
    <t>Source : Civil Service Department</t>
    <phoneticPr fontId="8" type="noConversion"/>
  </si>
  <si>
    <t xml:space="preserve"> 주 : 1) 이륜자동차 미포함  Excluding Motorcycle               2) 하이브리드 : LPG+전기, 휘발유+전기, 경유+전기, CNG+전기</t>
    <phoneticPr fontId="5" type="noConversion"/>
  </si>
  <si>
    <t>2. 영업용자동차 업종별 수송  Traffic of Commercial Motor Vehicles by Mode</t>
    <phoneticPr fontId="5" type="noConversion"/>
  </si>
  <si>
    <t>(단위 : 여객/명, 화물/톤)</t>
    <phoneticPr fontId="8" type="noConversion"/>
  </si>
  <si>
    <t>Unit :  passenger/person, freight/ton</t>
    <phoneticPr fontId="5" type="noConversion"/>
  </si>
  <si>
    <t>화  물   Freight</t>
    <phoneticPr fontId="5" type="noConversion"/>
  </si>
  <si>
    <t>등록대수
No. of cars</t>
    <phoneticPr fontId="5" type="noConversion"/>
  </si>
  <si>
    <t>수송인원
No. of passengers</t>
    <phoneticPr fontId="5" type="noConversion"/>
  </si>
  <si>
    <t>수송량
Volume of traffics</t>
    <phoneticPr fontId="5" type="noConversion"/>
  </si>
  <si>
    <t>3. 관광사업체 등록  Registered Tour Service Establishments</t>
    <phoneticPr fontId="4" type="noConversion"/>
  </si>
  <si>
    <t>Unit : number</t>
    <phoneticPr fontId="5" type="noConversion"/>
  </si>
  <si>
    <t>여 행 업
Travel agencies</t>
    <phoneticPr fontId="4" type="noConversion"/>
  </si>
  <si>
    <t>관 광 숙 박 업
Tourist accommodation</t>
    <phoneticPr fontId="4" type="noConversion"/>
  </si>
  <si>
    <t>관광객이용시설업
Tourist entertainment facilities</t>
    <phoneticPr fontId="5" type="noConversion"/>
  </si>
  <si>
    <t>국제회의업
International Convention Services</t>
    <phoneticPr fontId="5" type="noConversion"/>
  </si>
  <si>
    <t>카지노업
Casinos</t>
    <phoneticPr fontId="5" type="noConversion"/>
  </si>
  <si>
    <t>유원시설업
Recreational Facilities</t>
    <phoneticPr fontId="5" type="noConversion"/>
  </si>
  <si>
    <t>일반
General</t>
    <phoneticPr fontId="5" type="noConversion"/>
  </si>
  <si>
    <t>국외
Overseas</t>
    <phoneticPr fontId="5" type="noConversion"/>
  </si>
  <si>
    <t>국내
Domestic</t>
    <phoneticPr fontId="5" type="noConversion"/>
  </si>
  <si>
    <t>호텔업   Hotel</t>
    <phoneticPr fontId="5" type="noConversion"/>
  </si>
  <si>
    <t>야영장업
Camping grounds</t>
    <phoneticPr fontId="5" type="noConversion"/>
  </si>
  <si>
    <t>관광유람선업
Cruise ships</t>
    <phoneticPr fontId="5" type="noConversion"/>
  </si>
  <si>
    <t>외국인
관광도시민박업
Souvenir shops for foreigners only</t>
    <phoneticPr fontId="5" type="noConversion"/>
  </si>
  <si>
    <t>기획업
Professional convention organizer</t>
    <phoneticPr fontId="5" type="noConversion"/>
  </si>
  <si>
    <t>종합유원
시설업
Large Amusement Complexes</t>
    <phoneticPr fontId="5" type="noConversion"/>
  </si>
  <si>
    <t>일반유원시설업
General Amusement Parks</t>
    <phoneticPr fontId="5" type="noConversion"/>
  </si>
  <si>
    <t>외국인전용
유흥음식점업
Amusement restaurants exclusively for foreigners</t>
    <phoneticPr fontId="5" type="noConversion"/>
  </si>
  <si>
    <t>관광식당업
Tourist restaurants</t>
    <phoneticPr fontId="5" type="noConversion"/>
  </si>
  <si>
    <t>관광
사진업
Tourist photo</t>
    <phoneticPr fontId="5" type="noConversion"/>
  </si>
  <si>
    <t>여객자동차터미널
시설업
Passenger car terminals</t>
    <phoneticPr fontId="8" type="noConversion"/>
  </si>
  <si>
    <t>관광
궤도업
Ropeways</t>
    <phoneticPr fontId="5" type="noConversion"/>
  </si>
  <si>
    <t>한옥체험업
Hanok (Korean traditional house) experience</t>
    <phoneticPr fontId="8" type="noConversion"/>
  </si>
  <si>
    <t>관광면세업
Duty-Free Trading</t>
    <phoneticPr fontId="8" type="noConversion"/>
  </si>
  <si>
    <t>관광지원
서비스업
Tourist support services</t>
    <phoneticPr fontId="8" type="noConversion"/>
  </si>
  <si>
    <t>관광호텔업
Tourist hotels</t>
    <phoneticPr fontId="5" type="noConversion"/>
  </si>
  <si>
    <t>기타호텔업
Other hotels</t>
    <phoneticPr fontId="5" type="noConversion"/>
  </si>
  <si>
    <t>증  도</t>
    <phoneticPr fontId="5" type="noConversion"/>
  </si>
  <si>
    <t>Source : Culture and Tourism Division</t>
    <phoneticPr fontId="8" type="noConversion"/>
  </si>
  <si>
    <t>4. 주요관광지 방문객수  Number of Visitors to Major Attractions</t>
    <phoneticPr fontId="4" type="noConversion"/>
  </si>
  <si>
    <t>(단위 : 명)</t>
    <phoneticPr fontId="8" type="noConversion"/>
  </si>
  <si>
    <t>Unit : person</t>
    <phoneticPr fontId="5" type="noConversion"/>
  </si>
  <si>
    <t>방문객수   Visitors</t>
    <phoneticPr fontId="5" type="noConversion"/>
  </si>
  <si>
    <t>유료 관광지   Paid tourist attractions</t>
    <phoneticPr fontId="5" type="noConversion"/>
  </si>
  <si>
    <t>무료 관광지
Free tourist attractions</t>
    <phoneticPr fontId="5" type="noConversion"/>
  </si>
  <si>
    <t>계   Total</t>
    <phoneticPr fontId="5" type="noConversion"/>
  </si>
  <si>
    <t>외국인   Foreign</t>
    <phoneticPr fontId="5" type="noConversion"/>
  </si>
  <si>
    <t>2월</t>
  </si>
  <si>
    <t>1. 자동차등록  Registered Motor Vehicles</t>
    <phoneticPr fontId="5" type="noConversion"/>
  </si>
  <si>
    <t>합  계   Total</t>
    <phoneticPr fontId="5" type="noConversion"/>
  </si>
  <si>
    <t>승 합 차   van</t>
    <phoneticPr fontId="5" type="noConversion"/>
  </si>
  <si>
    <t>특 수 차   Special car</t>
    <phoneticPr fontId="5" type="noConversion"/>
  </si>
  <si>
    <t>이 륜 차   Motorcycle</t>
    <phoneticPr fontId="5" type="noConversion"/>
  </si>
  <si>
    <t>관용
Government</t>
    <phoneticPr fontId="5" type="noConversion"/>
  </si>
  <si>
    <t>자가용
Private</t>
    <phoneticPr fontId="5" type="noConversion"/>
  </si>
  <si>
    <t>영업용
Commercial</t>
    <phoneticPr fontId="5" type="noConversion"/>
  </si>
  <si>
    <t>영업용
Commercial</t>
    <phoneticPr fontId="5" type="noConversion"/>
  </si>
  <si>
    <t>계
Total</t>
    <phoneticPr fontId="5" type="noConversion"/>
  </si>
  <si>
    <t>1-1. 읍면별 자동차현황  Registered Motor Vehicles by Eup and Myeon</t>
    <phoneticPr fontId="5" type="noConversion"/>
  </si>
  <si>
    <t>Unit : each</t>
    <phoneticPr fontId="5" type="noConversion"/>
  </si>
  <si>
    <t>승 용 차   Car</t>
    <phoneticPr fontId="5" type="noConversion"/>
  </si>
  <si>
    <t>특 수 차   Special car</t>
    <phoneticPr fontId="5" type="noConversion"/>
  </si>
  <si>
    <t>이 륜 차   Motorcycle</t>
    <phoneticPr fontId="5" type="noConversion"/>
  </si>
  <si>
    <t>관용
Government</t>
    <phoneticPr fontId="5" type="noConversion"/>
  </si>
  <si>
    <t>자가용
Private</t>
    <phoneticPr fontId="5" type="noConversion"/>
  </si>
  <si>
    <t>영업용
Commercial</t>
    <phoneticPr fontId="5" type="noConversion"/>
  </si>
  <si>
    <t>계
Total</t>
    <phoneticPr fontId="5" type="noConversion"/>
  </si>
  <si>
    <t>계
Total</t>
    <phoneticPr fontId="5" type="noConversion"/>
  </si>
  <si>
    <t>자가용
Private</t>
    <phoneticPr fontId="5" type="noConversion"/>
  </si>
  <si>
    <t>영업용
Commercial</t>
    <phoneticPr fontId="5" type="noConversion"/>
  </si>
  <si>
    <t>관용
Government</t>
    <phoneticPr fontId="5" type="noConversion"/>
  </si>
  <si>
    <t>자가용
Private</t>
    <phoneticPr fontId="5" type="noConversion"/>
  </si>
  <si>
    <t>영업용
Commercial</t>
    <phoneticPr fontId="5" type="noConversion"/>
  </si>
  <si>
    <t>지도</t>
    <phoneticPr fontId="5" type="noConversion"/>
  </si>
  <si>
    <t>압해</t>
    <phoneticPr fontId="5" type="noConversion"/>
  </si>
  <si>
    <t>임자</t>
    <phoneticPr fontId="5" type="noConversion"/>
  </si>
  <si>
    <t>자은</t>
    <phoneticPr fontId="5" type="noConversion"/>
  </si>
  <si>
    <t>도초</t>
    <phoneticPr fontId="5" type="noConversion"/>
  </si>
  <si>
    <t>흑산</t>
    <phoneticPr fontId="5" type="noConversion"/>
  </si>
  <si>
    <t>하의</t>
    <phoneticPr fontId="5" type="noConversion"/>
  </si>
  <si>
    <t>신의</t>
    <phoneticPr fontId="5" type="noConversion"/>
  </si>
  <si>
    <t>장산</t>
    <phoneticPr fontId="5" type="noConversion"/>
  </si>
  <si>
    <t>안좌</t>
    <phoneticPr fontId="5" type="noConversion"/>
  </si>
  <si>
    <t>팔금</t>
    <phoneticPr fontId="5" type="noConversion"/>
  </si>
  <si>
    <t>암태</t>
    <phoneticPr fontId="5" type="noConversion"/>
  </si>
  <si>
    <t>자료 :  민원봉사과, 교통지원과</t>
    <phoneticPr fontId="5" type="noConversion"/>
  </si>
  <si>
    <t>Source : Civil Service Department, Department of Transportation Support</t>
    <phoneticPr fontId="8" type="noConversion"/>
  </si>
  <si>
    <t>1-2. 읍·면별 자동차 연료 종류별 등록 Registered Motor Vehicles by Fuel Type in in Eup·Myeon</t>
    <phoneticPr fontId="5" type="noConversion"/>
  </si>
  <si>
    <r>
      <t>합  계</t>
    </r>
    <r>
      <rPr>
        <vertAlign val="superscript"/>
        <sz val="9"/>
        <rFont val="굴림"/>
        <family val="3"/>
        <charset val="129"/>
      </rPr>
      <t xml:space="preserve">1)
</t>
    </r>
    <r>
      <rPr>
        <sz val="9"/>
        <rFont val="굴림"/>
        <family val="3"/>
        <charset val="129"/>
      </rPr>
      <t xml:space="preserve">Total </t>
    </r>
    <phoneticPr fontId="17" type="noConversion"/>
  </si>
  <si>
    <t>승 합 차
van</t>
    <phoneticPr fontId="8" type="noConversion"/>
  </si>
  <si>
    <t>화 물 차
Truck</t>
    <phoneticPr fontId="8" type="noConversion"/>
  </si>
  <si>
    <t>특 수 차
Special car</t>
    <phoneticPr fontId="8" type="noConversion"/>
  </si>
  <si>
    <t>CNG
Compressed Natural Gas</t>
    <phoneticPr fontId="5" type="noConversion"/>
  </si>
  <si>
    <t xml:space="preserve">전기
Electronic </t>
    <phoneticPr fontId="5" type="noConversion"/>
  </si>
  <si>
    <t>수소
Hydrogen</t>
    <phoneticPr fontId="5" type="noConversion"/>
  </si>
  <si>
    <t>CNG
Compressed Natural Gas</t>
    <phoneticPr fontId="5" type="noConversion"/>
  </si>
  <si>
    <t>휘발유
Gasoline</t>
    <phoneticPr fontId="5" type="noConversion"/>
  </si>
  <si>
    <t>경유
Diesel</t>
    <phoneticPr fontId="5" type="noConversion"/>
  </si>
  <si>
    <t>LPG
Liquefied petroleum Gas</t>
    <phoneticPr fontId="5" type="noConversion"/>
  </si>
  <si>
    <r>
      <t>하이
브리드</t>
    </r>
    <r>
      <rPr>
        <vertAlign val="superscript"/>
        <sz val="9"/>
        <rFont val="굴림"/>
        <family val="3"/>
        <charset val="129"/>
      </rPr>
      <t xml:space="preserve">2)
</t>
    </r>
    <r>
      <rPr>
        <sz val="9"/>
        <rFont val="굴림"/>
        <family val="3"/>
        <charset val="129"/>
      </rPr>
      <t xml:space="preserve">Hybrid </t>
    </r>
    <phoneticPr fontId="5" type="noConversion"/>
  </si>
  <si>
    <t>CNG
Compressed Natural Gas</t>
    <phoneticPr fontId="5" type="noConversion"/>
  </si>
  <si>
    <t>LPG
Liquefied petroleum Gas</t>
    <phoneticPr fontId="5" type="noConversion"/>
  </si>
  <si>
    <t>기타연료
Other fuel</t>
    <phoneticPr fontId="5" type="noConversion"/>
  </si>
  <si>
    <t>경유
Diesel</t>
    <phoneticPr fontId="5" type="noConversion"/>
  </si>
  <si>
    <t>기타연료
Other fuel</t>
    <phoneticPr fontId="5" type="noConversion"/>
  </si>
  <si>
    <t>수소
Hydrogen</t>
    <phoneticPr fontId="5" type="noConversion"/>
  </si>
  <si>
    <t>기타연료
Other fuel</t>
    <phoneticPr fontId="5" type="noConversion"/>
  </si>
  <si>
    <t>지도</t>
    <phoneticPr fontId="5" type="noConversion"/>
  </si>
  <si>
    <t>압해</t>
    <phoneticPr fontId="5" type="noConversion"/>
  </si>
  <si>
    <t>증도</t>
    <phoneticPr fontId="5" type="noConversion"/>
  </si>
  <si>
    <t>하의</t>
    <phoneticPr fontId="5" type="noConversion"/>
  </si>
  <si>
    <t>여  객   Passenger</t>
    <phoneticPr fontId="5" type="noConversion"/>
  </si>
  <si>
    <t>계  Total</t>
    <phoneticPr fontId="5" type="noConversion"/>
  </si>
  <si>
    <t>농어촌버스  Rural buses</t>
    <phoneticPr fontId="5" type="noConversion"/>
  </si>
  <si>
    <t>시외버스  Intra-city buses</t>
    <phoneticPr fontId="5" type="noConversion"/>
  </si>
  <si>
    <t>택시  Taxi</t>
    <phoneticPr fontId="5" type="noConversion"/>
  </si>
  <si>
    <t>전세  Chartered bus</t>
    <phoneticPr fontId="5" type="noConversion"/>
  </si>
  <si>
    <t>계  Total</t>
    <phoneticPr fontId="5" type="noConversion"/>
  </si>
  <si>
    <t>일반  General cargo</t>
    <phoneticPr fontId="5" type="noConversion"/>
  </si>
  <si>
    <t>개인화물 Personal cargo</t>
    <phoneticPr fontId="5" type="noConversion"/>
  </si>
  <si>
    <t>수송인원
No. of passengers</t>
    <phoneticPr fontId="5" type="noConversion"/>
  </si>
  <si>
    <t>수송인원
No. of passengers</t>
    <phoneticPr fontId="5" type="noConversion"/>
  </si>
  <si>
    <t>등록대수
No. of cars</t>
    <phoneticPr fontId="5" type="noConversion"/>
  </si>
  <si>
    <t>수송인원
No. of passengers</t>
    <phoneticPr fontId="5" type="noConversion"/>
  </si>
  <si>
    <t>등록대수
No. of cars</t>
    <phoneticPr fontId="5" type="noConversion"/>
  </si>
  <si>
    <t>수송량
Volume of traffics</t>
    <phoneticPr fontId="5" type="noConversion"/>
  </si>
  <si>
    <t>자료 : 교통지원과</t>
    <phoneticPr fontId="5" type="noConversion"/>
  </si>
  <si>
    <t>Source : Department of Transportation Support</t>
    <phoneticPr fontId="8" type="noConversion"/>
  </si>
  <si>
    <t>(단위 : 개소)</t>
    <phoneticPr fontId="8" type="noConversion"/>
  </si>
  <si>
    <t>관광편의시설업
Tourist Convenience Facilities</t>
    <phoneticPr fontId="5" type="noConversion"/>
  </si>
  <si>
    <t>국내외
여행업
Overs eas and Domestic</t>
    <phoneticPr fontId="5" type="noConversion"/>
  </si>
  <si>
    <t>휴양콘도미니엄업
condominiums</t>
    <phoneticPr fontId="5" type="noConversion"/>
  </si>
  <si>
    <t>전문휴양업
Specialized recreation facilities</t>
    <phoneticPr fontId="5" type="noConversion"/>
  </si>
  <si>
    <t>종합휴양업
General recreation facilities</t>
    <phoneticPr fontId="5" type="noConversion"/>
  </si>
  <si>
    <t>관광공연장업
Tourist performance theaters</t>
    <phoneticPr fontId="5" type="noConversion"/>
  </si>
  <si>
    <t>시설업
Conference facility business</t>
    <phoneticPr fontId="5" type="noConversion"/>
  </si>
  <si>
    <t>기타유원
시설업
Other amusement facilities</t>
    <phoneticPr fontId="5" type="noConversion"/>
  </si>
  <si>
    <t>관광유흥
음식점업
Tourist amusement restaurants</t>
    <phoneticPr fontId="5" type="noConversion"/>
  </si>
  <si>
    <t>관광극장 유흥업
Tourist theaters</t>
    <phoneticPr fontId="8" type="noConversion"/>
  </si>
  <si>
    <t>관광순환버스업
City-tour operators</t>
    <phoneticPr fontId="5" type="noConversion"/>
  </si>
  <si>
    <t>관광
팬션업 Pensions</t>
    <phoneticPr fontId="5" type="noConversion"/>
  </si>
  <si>
    <t>가족호텔업
Family hotel</t>
    <phoneticPr fontId="5" type="noConversion"/>
  </si>
  <si>
    <t>지  도</t>
    <phoneticPr fontId="5" type="noConversion"/>
  </si>
  <si>
    <t>압  해</t>
    <phoneticPr fontId="5" type="noConversion"/>
  </si>
  <si>
    <t>임  자</t>
    <phoneticPr fontId="5" type="noConversion"/>
  </si>
  <si>
    <t>자  은</t>
    <phoneticPr fontId="5" type="noConversion"/>
  </si>
  <si>
    <t>비  금</t>
    <phoneticPr fontId="5" type="noConversion"/>
  </si>
  <si>
    <t>도  초</t>
    <phoneticPr fontId="5" type="noConversion"/>
  </si>
  <si>
    <t>흑  산</t>
    <phoneticPr fontId="5" type="noConversion"/>
  </si>
  <si>
    <t>하  의</t>
    <phoneticPr fontId="5" type="noConversion"/>
  </si>
  <si>
    <t>신  의</t>
    <phoneticPr fontId="5" type="noConversion"/>
  </si>
  <si>
    <t>장  산</t>
    <phoneticPr fontId="5" type="noConversion"/>
  </si>
  <si>
    <t>안  좌</t>
    <phoneticPr fontId="5" type="noConversion"/>
  </si>
  <si>
    <t>팔  금</t>
    <phoneticPr fontId="5" type="noConversion"/>
  </si>
  <si>
    <t>암  태</t>
    <phoneticPr fontId="5" type="noConversion"/>
  </si>
  <si>
    <t>자료 : 관광진흥과</t>
  </si>
  <si>
    <t xml:space="preserve">      구분
연도별
월   별</t>
    <phoneticPr fontId="5" type="noConversion"/>
  </si>
  <si>
    <t>집계관광지수
No. of tourist attractions</t>
    <phoneticPr fontId="5" type="noConversion"/>
  </si>
  <si>
    <t>내국인   Domestic</t>
    <phoneticPr fontId="5" type="noConversion"/>
  </si>
  <si>
    <t>1월</t>
    <phoneticPr fontId="5" type="noConversion"/>
  </si>
  <si>
    <t>Source : Culture and Tourism Division</t>
    <phoneticPr fontId="8" type="noConversion"/>
  </si>
  <si>
    <t xml:space="preserve">     구분
연도별
읍면별</t>
    <phoneticPr fontId="5" type="noConversion"/>
  </si>
  <si>
    <t xml:space="preserve">     구분
연도별
읍면별</t>
    <phoneticPr fontId="5" type="noConversion"/>
  </si>
  <si>
    <t xml:space="preserve">     구분
연도별</t>
    <phoneticPr fontId="5" type="noConversion"/>
  </si>
  <si>
    <t xml:space="preserve">     구분
연도별
읍면별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</si>
</sst>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color indexed="8"/>
      <name val="굴림"/>
      <family val="3"/>
      <charset val="129"/>
    </font>
    <font>
      <sz val="11"/>
      <name val="맑은 고딕"/>
      <family val="3"/>
      <charset val="129"/>
      <scheme val="minor"/>
    </font>
    <font>
      <sz val="10"/>
      <name val="HY중고딕"/>
      <family val="1"/>
      <charset val="129"/>
    </font>
    <font>
      <vertAlign val="superscript"/>
      <sz val="9"/>
      <name val="굴림"/>
      <family val="3"/>
      <charset val="129"/>
    </font>
    <font>
      <sz val="10"/>
      <name val="돋움체"/>
      <family val="3"/>
      <charset val="129"/>
    </font>
    <font>
      <b/>
      <sz val="9"/>
      <name val="굴림"/>
      <family val="3"/>
      <charset val="129"/>
    </font>
    <font>
      <sz val="11"/>
      <name val="맑은 고딕"/>
      <family val="3"/>
      <charset val="129"/>
    </font>
    <font>
      <sz val="8"/>
      <name val="굴림"/>
      <family val="3"/>
      <charset val="129"/>
    </font>
    <font>
      <sz val="7"/>
      <name val="굴림"/>
      <family val="3"/>
      <charset val="129"/>
    </font>
    <font>
      <sz val="11"/>
      <color rgb="FFFF0000"/>
      <name val="맑은 고딕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41" fontId="7" fillId="0" borderId="0" xfId="2" applyFont="1" applyAlignment="1">
      <alignment horizontal="center" vertical="center"/>
    </xf>
    <xf numFmtId="41" fontId="7" fillId="2" borderId="3" xfId="2" applyFont="1" applyFill="1" applyBorder="1" applyAlignment="1">
      <alignment horizontal="center" vertical="center" wrapText="1"/>
    </xf>
    <xf numFmtId="0" fontId="9" fillId="0" borderId="5" xfId="2" applyNumberFormat="1" applyFont="1" applyFill="1" applyBorder="1" applyAlignment="1">
      <alignment horizontal="center" vertical="center"/>
    </xf>
    <xf numFmtId="41" fontId="9" fillId="0" borderId="6" xfId="2" applyFont="1" applyBorder="1" applyAlignment="1">
      <alignment horizontal="center" vertical="center"/>
    </xf>
    <xf numFmtId="41" fontId="9" fillId="0" borderId="7" xfId="2" applyFont="1" applyBorder="1" applyAlignment="1">
      <alignment horizontal="center" vertical="center"/>
    </xf>
    <xf numFmtId="41" fontId="9" fillId="0" borderId="7" xfId="2" applyFont="1" applyFill="1" applyBorder="1" applyAlignment="1">
      <alignment horizontal="center" vertical="center"/>
    </xf>
    <xf numFmtId="41" fontId="9" fillId="0" borderId="8" xfId="2" applyFont="1" applyFill="1" applyBorder="1" applyAlignment="1">
      <alignment horizontal="center" vertical="center"/>
    </xf>
    <xf numFmtId="41" fontId="10" fillId="0" borderId="0" xfId="2" applyFont="1" applyAlignment="1">
      <alignment horizontal="center" vertical="center"/>
    </xf>
    <xf numFmtId="41" fontId="9" fillId="0" borderId="0" xfId="2" applyFont="1" applyFill="1" applyAlignment="1">
      <alignment horizontal="center" vertical="center"/>
    </xf>
    <xf numFmtId="41" fontId="9" fillId="0" borderId="6" xfId="2" applyFont="1" applyFill="1" applyBorder="1" applyAlignment="1">
      <alignment horizontal="center" vertical="center"/>
    </xf>
    <xf numFmtId="0" fontId="10" fillId="3" borderId="5" xfId="2" applyNumberFormat="1" applyFont="1" applyFill="1" applyBorder="1" applyAlignment="1">
      <alignment horizontal="center" vertical="center"/>
    </xf>
    <xf numFmtId="41" fontId="10" fillId="3" borderId="6" xfId="2" applyFont="1" applyFill="1" applyBorder="1" applyAlignment="1">
      <alignment horizontal="center" vertical="center"/>
    </xf>
    <xf numFmtId="41" fontId="10" fillId="3" borderId="7" xfId="2" applyFont="1" applyFill="1" applyBorder="1" applyAlignment="1">
      <alignment horizontal="center" vertical="center"/>
    </xf>
    <xf numFmtId="41" fontId="10" fillId="3" borderId="8" xfId="2" applyFont="1" applyFill="1" applyBorder="1" applyAlignment="1">
      <alignment horizontal="center" vertical="center"/>
    </xf>
    <xf numFmtId="41" fontId="3" fillId="0" borderId="5" xfId="2" applyFont="1" applyBorder="1" applyAlignment="1">
      <alignment horizontal="center" vertical="center"/>
    </xf>
    <xf numFmtId="41" fontId="9" fillId="4" borderId="9" xfId="2" applyFont="1" applyFill="1" applyBorder="1" applyAlignment="1">
      <alignment horizontal="center" vertical="center"/>
    </xf>
    <xf numFmtId="41" fontId="9" fillId="4" borderId="7" xfId="2" applyFont="1" applyFill="1" applyBorder="1" applyAlignment="1">
      <alignment horizontal="center" vertical="center"/>
    </xf>
    <xf numFmtId="41" fontId="9" fillId="4" borderId="10" xfId="2" applyFont="1" applyFill="1" applyBorder="1" applyAlignment="1">
      <alignment horizontal="center" vertical="center"/>
    </xf>
    <xf numFmtId="41" fontId="9" fillId="4" borderId="8" xfId="2" applyFont="1" applyFill="1" applyBorder="1" applyAlignment="1">
      <alignment horizontal="center" vertical="center"/>
    </xf>
    <xf numFmtId="41" fontId="3" fillId="0" borderId="11" xfId="2" applyFont="1" applyBorder="1" applyAlignment="1">
      <alignment horizontal="center" vertical="center"/>
    </xf>
    <xf numFmtId="41" fontId="10" fillId="3" borderId="12" xfId="2" applyFont="1" applyFill="1" applyBorder="1" applyAlignment="1">
      <alignment horizontal="center" vertical="center"/>
    </xf>
    <xf numFmtId="41" fontId="10" fillId="3" borderId="13" xfId="2" applyFont="1" applyFill="1" applyBorder="1" applyAlignment="1">
      <alignment horizontal="center" vertical="center"/>
    </xf>
    <xf numFmtId="41" fontId="9" fillId="4" borderId="13" xfId="2" applyFont="1" applyFill="1" applyBorder="1" applyAlignment="1">
      <alignment horizontal="center" vertical="center"/>
    </xf>
    <xf numFmtId="41" fontId="9" fillId="4" borderId="14" xfId="2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5" xfId="1" applyFont="1" applyBorder="1" applyAlignment="1">
      <alignment vertical="center"/>
    </xf>
    <xf numFmtId="0" fontId="7" fillId="0" borderId="15" xfId="1" applyFont="1" applyBorder="1" applyAlignment="1">
      <alignment horizontal="right" vertical="center"/>
    </xf>
    <xf numFmtId="41" fontId="3" fillId="0" borderId="0" xfId="1" applyNumberFormat="1" applyFont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9" fillId="0" borderId="5" xfId="1" applyFont="1" applyBorder="1" applyAlignment="1">
      <alignment horizontal="center" vertical="center"/>
    </xf>
    <xf numFmtId="41" fontId="9" fillId="4" borderId="7" xfId="3" applyFont="1" applyFill="1" applyBorder="1" applyAlignment="1">
      <alignment horizontal="center" vertical="center"/>
    </xf>
    <xf numFmtId="41" fontId="9" fillId="4" borderId="8" xfId="3" applyFont="1" applyFill="1" applyBorder="1" applyAlignment="1">
      <alignment horizontal="center" vertical="center"/>
    </xf>
    <xf numFmtId="0" fontId="12" fillId="0" borderId="0" xfId="1" applyFont="1" applyAlignment="1"/>
    <xf numFmtId="0" fontId="9" fillId="0" borderId="11" xfId="1" applyFont="1" applyFill="1" applyBorder="1" applyAlignment="1">
      <alignment horizontal="center" vertical="center"/>
    </xf>
    <xf numFmtId="41" fontId="9" fillId="4" borderId="13" xfId="3" applyFont="1" applyFill="1" applyBorder="1" applyAlignment="1">
      <alignment horizontal="center" vertical="center"/>
    </xf>
    <xf numFmtId="41" fontId="9" fillId="4" borderId="14" xfId="3" applyFont="1" applyFill="1" applyBorder="1" applyAlignment="1">
      <alignment horizontal="center" vertical="center"/>
    </xf>
    <xf numFmtId="0" fontId="13" fillId="0" borderId="15" xfId="1" applyFont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2" fillId="0" borderId="0" xfId="1" applyAlignment="1"/>
    <xf numFmtId="41" fontId="2" fillId="0" borderId="0" xfId="1" applyNumberFormat="1" applyAlignme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7" fillId="0" borderId="37" xfId="2" applyNumberFormat="1" applyFont="1" applyFill="1" applyBorder="1" applyAlignment="1">
      <alignment horizontal="center" vertical="center" wrapText="1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7" xfId="0" applyNumberFormat="1" applyFont="1" applyFill="1" applyBorder="1" applyAlignment="1">
      <alignment horizontal="center" vertical="center"/>
    </xf>
    <xf numFmtId="41" fontId="7" fillId="0" borderId="38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39" xfId="2" applyNumberFormat="1" applyFont="1" applyFill="1" applyBorder="1" applyAlignment="1">
      <alignment horizontal="center" vertical="center" wrapText="1"/>
    </xf>
    <xf numFmtId="41" fontId="7" fillId="0" borderId="8" xfId="0" applyNumberFormat="1" applyFont="1" applyFill="1" applyBorder="1" applyAlignment="1">
      <alignment horizontal="center" vertical="center"/>
    </xf>
    <xf numFmtId="0" fontId="18" fillId="6" borderId="39" xfId="2" applyNumberFormat="1" applyFont="1" applyFill="1" applyBorder="1" applyAlignment="1">
      <alignment horizontal="center" vertical="center" wrapText="1"/>
    </xf>
    <xf numFmtId="41" fontId="18" fillId="6" borderId="16" xfId="0" applyNumberFormat="1" applyFont="1" applyFill="1" applyBorder="1" applyAlignment="1">
      <alignment horizontal="center" vertical="center"/>
    </xf>
    <xf numFmtId="41" fontId="18" fillId="6" borderId="7" xfId="0" applyNumberFormat="1" applyFont="1" applyFill="1" applyBorder="1" applyAlignment="1">
      <alignment horizontal="center" vertical="center"/>
    </xf>
    <xf numFmtId="41" fontId="18" fillId="6" borderId="8" xfId="0" applyNumberFormat="1" applyFont="1" applyFill="1" applyBorder="1" applyAlignment="1">
      <alignment horizontal="center" vertical="center"/>
    </xf>
    <xf numFmtId="41" fontId="7" fillId="6" borderId="16" xfId="0" applyNumberFormat="1" applyFont="1" applyFill="1" applyBorder="1" applyAlignment="1">
      <alignment horizontal="center" vertical="center"/>
    </xf>
    <xf numFmtId="41" fontId="7" fillId="6" borderId="7" xfId="0" applyNumberFormat="1" applyFont="1" applyFill="1" applyBorder="1" applyAlignment="1">
      <alignment horizontal="center" vertical="center"/>
    </xf>
    <xf numFmtId="41" fontId="7" fillId="4" borderId="7" xfId="4" applyNumberFormat="1" applyFont="1" applyFill="1" applyBorder="1" applyAlignment="1">
      <alignment horizontal="center" vertical="center"/>
    </xf>
    <xf numFmtId="41" fontId="7" fillId="4" borderId="7" xfId="4" applyNumberFormat="1" applyFont="1" applyFill="1" applyBorder="1" applyAlignment="1">
      <alignment horizontal="center" vertical="center" wrapText="1"/>
    </xf>
    <xf numFmtId="41" fontId="7" fillId="6" borderId="40" xfId="0" applyNumberFormat="1" applyFont="1" applyFill="1" applyBorder="1" applyAlignment="1">
      <alignment horizontal="center" vertical="center"/>
    </xf>
    <xf numFmtId="41" fontId="7" fillId="6" borderId="17" xfId="0" applyNumberFormat="1" applyFont="1" applyFill="1" applyBorder="1" applyAlignment="1">
      <alignment horizontal="center" vertical="center"/>
    </xf>
    <xf numFmtId="41" fontId="7" fillId="6" borderId="13" xfId="0" applyNumberFormat="1" applyFont="1" applyFill="1" applyBorder="1" applyAlignment="1">
      <alignment horizontal="center" vertical="center"/>
    </xf>
    <xf numFmtId="41" fontId="7" fillId="4" borderId="13" xfId="4" applyNumberFormat="1" applyFont="1" applyFill="1" applyBorder="1" applyAlignment="1">
      <alignment horizontal="center" vertical="center"/>
    </xf>
    <xf numFmtId="41" fontId="7" fillId="4" borderId="13" xfId="4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1" fontId="0" fillId="0" borderId="0" xfId="0" applyNumberFormat="1">
      <alignment vertical="center"/>
    </xf>
    <xf numFmtId="0" fontId="3" fillId="0" borderId="0" xfId="5" applyFont="1" applyAlignment="1">
      <alignment horizontal="center" vertical="center"/>
    </xf>
    <xf numFmtId="0" fontId="7" fillId="0" borderId="1" xfId="5" applyFont="1" applyBorder="1" applyAlignment="1">
      <alignment vertical="center"/>
    </xf>
    <xf numFmtId="0" fontId="7" fillId="0" borderId="1" xfId="5" applyFont="1" applyBorder="1" applyAlignment="1">
      <alignment horizontal="right" vertical="center"/>
    </xf>
    <xf numFmtId="41" fontId="9" fillId="0" borderId="0" xfId="6" applyFont="1" applyAlignment="1">
      <alignment horizontal="center" vertical="center"/>
    </xf>
    <xf numFmtId="0" fontId="9" fillId="2" borderId="3" xfId="6" applyNumberFormat="1" applyFont="1" applyFill="1" applyBorder="1" applyAlignment="1">
      <alignment horizontal="center" vertical="center" wrapText="1"/>
    </xf>
    <xf numFmtId="0" fontId="9" fillId="0" borderId="5" xfId="6" applyNumberFormat="1" applyFont="1" applyFill="1" applyBorder="1" applyAlignment="1">
      <alignment horizontal="center" vertical="center"/>
    </xf>
    <xf numFmtId="41" fontId="9" fillId="0" borderId="6" xfId="6" applyFont="1" applyFill="1" applyBorder="1" applyAlignment="1">
      <alignment horizontal="center" vertical="center"/>
    </xf>
    <xf numFmtId="41" fontId="9" fillId="0" borderId="7" xfId="6" applyFont="1" applyFill="1" applyBorder="1" applyAlignment="1">
      <alignment horizontal="center" vertical="center"/>
    </xf>
    <xf numFmtId="41" fontId="9" fillId="0" borderId="8" xfId="6" applyFont="1" applyFill="1" applyBorder="1" applyAlignment="1">
      <alignment horizontal="center" vertical="center"/>
    </xf>
    <xf numFmtId="41" fontId="9" fillId="0" borderId="43" xfId="6" applyFont="1" applyFill="1" applyBorder="1" applyAlignment="1">
      <alignment horizontal="center" vertical="center"/>
    </xf>
    <xf numFmtId="41" fontId="9" fillId="0" borderId="0" xfId="6" applyFont="1" applyFill="1" applyBorder="1" applyAlignment="1">
      <alignment horizontal="center" vertical="center"/>
    </xf>
    <xf numFmtId="0" fontId="10" fillId="6" borderId="36" xfId="6" applyNumberFormat="1" applyFont="1" applyFill="1" applyBorder="1" applyAlignment="1">
      <alignment horizontal="center" vertical="center"/>
    </xf>
    <xf numFmtId="41" fontId="10" fillId="6" borderId="44" xfId="6" applyFont="1" applyFill="1" applyBorder="1" applyAlignment="1">
      <alignment horizontal="center" vertical="center"/>
    </xf>
    <xf numFmtId="41" fontId="10" fillId="6" borderId="18" xfId="6" applyFont="1" applyFill="1" applyBorder="1" applyAlignment="1">
      <alignment horizontal="center" vertical="center"/>
    </xf>
    <xf numFmtId="41" fontId="10" fillId="6" borderId="45" xfId="6" applyFont="1" applyFill="1" applyBorder="1" applyAlignment="1">
      <alignment horizontal="center" vertical="center"/>
    </xf>
    <xf numFmtId="0" fontId="7" fillId="0" borderId="0" xfId="7" applyFont="1" applyAlignment="1">
      <alignment horizontal="left" vertical="center"/>
    </xf>
    <xf numFmtId="0" fontId="7" fillId="0" borderId="15" xfId="5" applyFont="1" applyBorder="1" applyAlignment="1">
      <alignment vertical="center"/>
    </xf>
    <xf numFmtId="0" fontId="2" fillId="0" borderId="0" xfId="8" applyAlignment="1">
      <alignment vertical="center"/>
    </xf>
    <xf numFmtId="0" fontId="19" fillId="0" borderId="0" xfId="8" applyFont="1" applyAlignment="1"/>
    <xf numFmtId="0" fontId="2" fillId="0" borderId="0" xfId="8" applyAlignment="1"/>
    <xf numFmtId="0" fontId="3" fillId="0" borderId="0" xfId="8" applyFont="1" applyAlignment="1">
      <alignment horizontal="center" vertical="center"/>
    </xf>
    <xf numFmtId="0" fontId="19" fillId="0" borderId="0" xfId="8" applyFont="1" applyAlignment="1">
      <alignment vertical="center"/>
    </xf>
    <xf numFmtId="0" fontId="9" fillId="0" borderId="0" xfId="8" applyFont="1" applyAlignment="1">
      <alignment horizontal="center" vertical="center"/>
    </xf>
    <xf numFmtId="0" fontId="20" fillId="2" borderId="3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/>
    </xf>
    <xf numFmtId="41" fontId="9" fillId="0" borderId="46" xfId="6" applyFont="1" applyFill="1" applyBorder="1" applyAlignment="1">
      <alignment horizontal="center" vertical="center"/>
    </xf>
    <xf numFmtId="0" fontId="9" fillId="0" borderId="0" xfId="8" applyFont="1" applyFill="1" applyAlignment="1">
      <alignment horizontal="center" vertical="center"/>
    </xf>
    <xf numFmtId="41" fontId="9" fillId="8" borderId="6" xfId="6" applyFont="1" applyFill="1" applyBorder="1" applyAlignment="1">
      <alignment horizontal="center" vertical="center"/>
    </xf>
    <xf numFmtId="41" fontId="9" fillId="8" borderId="7" xfId="6" applyFont="1" applyFill="1" applyBorder="1" applyAlignment="1">
      <alignment horizontal="center" vertical="center"/>
    </xf>
    <xf numFmtId="41" fontId="9" fillId="8" borderId="46" xfId="6" applyFont="1" applyFill="1" applyBorder="1" applyAlignment="1">
      <alignment horizontal="center" vertical="center"/>
    </xf>
    <xf numFmtId="41" fontId="9" fillId="8" borderId="8" xfId="6" applyFont="1" applyFill="1" applyBorder="1" applyAlignment="1">
      <alignment horizontal="center" vertical="center"/>
    </xf>
    <xf numFmtId="0" fontId="10" fillId="3" borderId="5" xfId="8" applyFont="1" applyFill="1" applyBorder="1" applyAlignment="1">
      <alignment horizontal="center" vertical="center"/>
    </xf>
    <xf numFmtId="41" fontId="10" fillId="3" borderId="6" xfId="6" applyFont="1" applyFill="1" applyBorder="1" applyAlignment="1">
      <alignment horizontal="center" vertical="center"/>
    </xf>
    <xf numFmtId="41" fontId="10" fillId="3" borderId="7" xfId="6" applyFont="1" applyFill="1" applyBorder="1" applyAlignment="1">
      <alignment horizontal="center" vertical="center"/>
    </xf>
    <xf numFmtId="41" fontId="10" fillId="3" borderId="46" xfId="6" applyFont="1" applyFill="1" applyBorder="1" applyAlignment="1">
      <alignment horizontal="center" vertical="center"/>
    </xf>
    <xf numFmtId="41" fontId="10" fillId="3" borderId="8" xfId="6" applyFont="1" applyFill="1" applyBorder="1" applyAlignment="1">
      <alignment horizontal="center" vertical="center"/>
    </xf>
    <xf numFmtId="0" fontId="10" fillId="0" borderId="0" xfId="8" applyFont="1" applyAlignment="1">
      <alignment horizontal="center" vertical="center"/>
    </xf>
    <xf numFmtId="0" fontId="9" fillId="4" borderId="5" xfId="8" applyFont="1" applyFill="1" applyBorder="1" applyAlignment="1">
      <alignment horizontal="center" vertical="center"/>
    </xf>
    <xf numFmtId="41" fontId="9" fillId="4" borderId="6" xfId="6" applyFont="1" applyFill="1" applyBorder="1" applyAlignment="1">
      <alignment horizontal="center" vertical="center"/>
    </xf>
    <xf numFmtId="41" fontId="9" fillId="4" borderId="7" xfId="6" applyFont="1" applyFill="1" applyBorder="1" applyAlignment="1">
      <alignment horizontal="center" vertical="center"/>
    </xf>
    <xf numFmtId="41" fontId="9" fillId="4" borderId="46" xfId="6" applyFont="1" applyFill="1" applyBorder="1" applyAlignment="1">
      <alignment horizontal="center" vertical="center"/>
    </xf>
    <xf numFmtId="41" fontId="9" fillId="4" borderId="8" xfId="6" applyFont="1" applyFill="1" applyBorder="1" applyAlignment="1">
      <alignment horizontal="center" vertical="center"/>
    </xf>
    <xf numFmtId="0" fontId="9" fillId="4" borderId="11" xfId="8" applyFont="1" applyFill="1" applyBorder="1" applyAlignment="1">
      <alignment horizontal="center" vertical="center"/>
    </xf>
    <xf numFmtId="41" fontId="9" fillId="4" borderId="12" xfId="6" applyFont="1" applyFill="1" applyBorder="1" applyAlignment="1">
      <alignment horizontal="center" vertical="center"/>
    </xf>
    <xf numFmtId="41" fontId="9" fillId="4" borderId="13" xfId="6" applyFont="1" applyFill="1" applyBorder="1" applyAlignment="1">
      <alignment horizontal="center" vertical="center"/>
    </xf>
    <xf numFmtId="41" fontId="9" fillId="4" borderId="47" xfId="6" applyFont="1" applyFill="1" applyBorder="1" applyAlignment="1">
      <alignment horizontal="center" vertical="center"/>
    </xf>
    <xf numFmtId="41" fontId="9" fillId="4" borderId="14" xfId="6" applyFont="1" applyFill="1" applyBorder="1" applyAlignment="1">
      <alignment horizontal="center" vertical="center"/>
    </xf>
    <xf numFmtId="0" fontId="22" fillId="0" borderId="0" xfId="8" applyFont="1" applyAlignment="1"/>
    <xf numFmtId="0" fontId="6" fillId="0" borderId="0" xfId="8" applyFont="1" applyAlignment="1">
      <alignment horizontal="left" vertical="center"/>
    </xf>
    <xf numFmtId="0" fontId="13" fillId="0" borderId="0" xfId="8" applyFont="1" applyAlignment="1">
      <alignment horizontal="left" vertical="center"/>
    </xf>
    <xf numFmtId="0" fontId="7" fillId="0" borderId="0" xfId="8" applyFont="1" applyAlignment="1">
      <alignment horizontal="right" vertical="center"/>
    </xf>
    <xf numFmtId="0" fontId="3" fillId="2" borderId="3" xfId="8" applyFont="1" applyFill="1" applyBorder="1" applyAlignment="1">
      <alignment horizontal="center" vertical="center" wrapText="1"/>
    </xf>
    <xf numFmtId="0" fontId="9" fillId="0" borderId="51" xfId="8" applyFont="1" applyFill="1" applyBorder="1" applyAlignment="1">
      <alignment horizontal="center" vertical="center"/>
    </xf>
    <xf numFmtId="41" fontId="9" fillId="0" borderId="52" xfId="6" applyNumberFormat="1" applyFont="1" applyFill="1" applyBorder="1" applyAlignment="1">
      <alignment horizontal="center" vertical="center"/>
    </xf>
    <xf numFmtId="41" fontId="9" fillId="0" borderId="40" xfId="6" applyFont="1" applyFill="1" applyBorder="1" applyAlignment="1">
      <alignment horizontal="center" vertical="center"/>
    </xf>
    <xf numFmtId="41" fontId="9" fillId="0" borderId="53" xfId="6" applyFont="1" applyFill="1" applyBorder="1" applyAlignment="1">
      <alignment horizontal="center" vertical="center"/>
    </xf>
    <xf numFmtId="41" fontId="2" fillId="0" borderId="0" xfId="9" applyFont="1" applyAlignment="1"/>
    <xf numFmtId="41" fontId="2" fillId="0" borderId="0" xfId="8" applyNumberFormat="1" applyAlignment="1"/>
    <xf numFmtId="0" fontId="12" fillId="0" borderId="0" xfId="8" applyFont="1" applyFill="1" applyAlignment="1"/>
    <xf numFmtId="41" fontId="9" fillId="0" borderId="6" xfId="6" applyNumberFormat="1" applyFont="1" applyFill="1" applyBorder="1" applyAlignment="1">
      <alignment horizontal="center" vertical="center"/>
    </xf>
    <xf numFmtId="41" fontId="10" fillId="3" borderId="6" xfId="6" applyNumberFormat="1" applyFont="1" applyFill="1" applyBorder="1" applyAlignment="1">
      <alignment horizontal="center" vertical="center"/>
    </xf>
    <xf numFmtId="0" fontId="23" fillId="0" borderId="0" xfId="8" applyFont="1" applyAlignment="1"/>
    <xf numFmtId="41" fontId="9" fillId="4" borderId="6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left" vertical="center"/>
    </xf>
    <xf numFmtId="0" fontId="3" fillId="0" borderId="0" xfId="8" applyFont="1" applyAlignment="1">
      <alignment vertical="center"/>
    </xf>
    <xf numFmtId="0" fontId="3" fillId="0" borderId="0" xfId="8" applyFont="1" applyAlignment="1"/>
    <xf numFmtId="41" fontId="7" fillId="8" borderId="16" xfId="0" applyNumberFormat="1" applyFont="1" applyFill="1" applyBorder="1" applyAlignment="1">
      <alignment horizontal="center" vertical="center"/>
    </xf>
    <xf numFmtId="41" fontId="7" fillId="8" borderId="7" xfId="0" applyNumberFormat="1" applyFont="1" applyFill="1" applyBorder="1" applyAlignment="1">
      <alignment horizontal="center" vertical="center"/>
    </xf>
    <xf numFmtId="41" fontId="7" fillId="8" borderId="8" xfId="0" applyNumberFormat="1" applyFont="1" applyFill="1" applyBorder="1" applyAlignment="1">
      <alignment horizontal="center" vertical="center"/>
    </xf>
    <xf numFmtId="41" fontId="7" fillId="4" borderId="8" xfId="4" applyNumberFormat="1" applyFont="1" applyFill="1" applyBorder="1" applyAlignment="1">
      <alignment horizontal="center" vertical="center"/>
    </xf>
    <xf numFmtId="41" fontId="7" fillId="4" borderId="14" xfId="4" applyNumberFormat="1" applyFont="1" applyFill="1" applyBorder="1" applyAlignment="1">
      <alignment horizontal="center" vertical="center"/>
    </xf>
    <xf numFmtId="41" fontId="9" fillId="8" borderId="6" xfId="8" applyNumberFormat="1" applyFont="1" applyFill="1" applyBorder="1" applyAlignment="1">
      <alignment horizontal="center" vertical="center"/>
    </xf>
    <xf numFmtId="41" fontId="9" fillId="4" borderId="17" xfId="8" applyNumberFormat="1" applyFont="1" applyFill="1" applyBorder="1" applyAlignment="1">
      <alignment horizontal="center" vertical="center"/>
    </xf>
    <xf numFmtId="41" fontId="7" fillId="2" borderId="3" xfId="2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41" fontId="7" fillId="2" borderId="2" xfId="2" applyFont="1" applyFill="1" applyBorder="1" applyAlignment="1">
      <alignment horizontal="left" vertical="center" wrapText="1"/>
    </xf>
    <xf numFmtId="41" fontId="7" fillId="2" borderId="4" xfId="2" applyFont="1" applyFill="1" applyBorder="1" applyAlignment="1">
      <alignment horizontal="left" vertical="center" wrapText="1"/>
    </xf>
    <xf numFmtId="41" fontId="7" fillId="2" borderId="19" xfId="2" applyFont="1" applyFill="1" applyBorder="1" applyAlignment="1">
      <alignment horizontal="left" vertical="center" wrapText="1"/>
    </xf>
    <xf numFmtId="41" fontId="7" fillId="2" borderId="20" xfId="2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5" borderId="27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41" fontId="7" fillId="5" borderId="21" xfId="2" applyFont="1" applyFill="1" applyBorder="1" applyAlignment="1">
      <alignment horizontal="left" vertical="center" wrapText="1"/>
    </xf>
    <xf numFmtId="41" fontId="7" fillId="5" borderId="29" xfId="2" applyFont="1" applyFill="1" applyBorder="1" applyAlignment="1">
      <alignment horizontal="left" vertical="center" wrapText="1"/>
    </xf>
    <xf numFmtId="41" fontId="7" fillId="5" borderId="34" xfId="2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0" fontId="9" fillId="2" borderId="3" xfId="6" applyNumberFormat="1" applyFont="1" applyFill="1" applyBorder="1" applyAlignment="1">
      <alignment horizontal="center" vertical="center"/>
    </xf>
    <xf numFmtId="0" fontId="6" fillId="0" borderId="0" xfId="5" applyFont="1" applyAlignment="1">
      <alignment horizontal="left" vertical="center"/>
    </xf>
    <xf numFmtId="0" fontId="7" fillId="0" borderId="1" xfId="5" applyFont="1" applyBorder="1" applyAlignment="1">
      <alignment horizontal="left" vertical="center"/>
    </xf>
    <xf numFmtId="41" fontId="9" fillId="2" borderId="19" xfId="6" applyFont="1" applyFill="1" applyBorder="1" applyAlignment="1">
      <alignment horizontal="left" vertical="center" wrapText="1"/>
    </xf>
    <xf numFmtId="41" fontId="9" fillId="2" borderId="42" xfId="6" applyFont="1" applyFill="1" applyBorder="1" applyAlignment="1">
      <alignment horizontal="left" vertical="center" wrapText="1"/>
    </xf>
    <xf numFmtId="41" fontId="9" fillId="2" borderId="20" xfId="6" applyFont="1" applyFill="1" applyBorder="1" applyAlignment="1">
      <alignment horizontal="left" vertical="center" wrapText="1"/>
    </xf>
    <xf numFmtId="0" fontId="20" fillId="7" borderId="31" xfId="8" applyFont="1" applyFill="1" applyBorder="1" applyAlignment="1">
      <alignment horizontal="center" vertical="center" wrapText="1"/>
    </xf>
    <xf numFmtId="0" fontId="20" fillId="7" borderId="36" xfId="8" applyFont="1" applyFill="1" applyBorder="1" applyAlignment="1">
      <alignment horizontal="center" vertical="center" wrapText="1"/>
    </xf>
    <xf numFmtId="0" fontId="20" fillId="7" borderId="3" xfId="8" applyFont="1" applyFill="1" applyBorder="1" applyAlignment="1">
      <alignment horizontal="center" vertical="center" wrapText="1"/>
    </xf>
    <xf numFmtId="0" fontId="7" fillId="0" borderId="15" xfId="8" applyFont="1" applyFill="1" applyBorder="1" applyAlignment="1">
      <alignment horizontal="left" vertical="center"/>
    </xf>
    <xf numFmtId="0" fontId="13" fillId="0" borderId="15" xfId="8" applyFont="1" applyBorder="1" applyAlignment="1">
      <alignment horizontal="right" vertical="center"/>
    </xf>
    <xf numFmtId="0" fontId="20" fillId="2" borderId="3" xfId="8" applyFont="1" applyFill="1" applyBorder="1" applyAlignment="1">
      <alignment horizontal="center" vertical="center" wrapText="1"/>
    </xf>
    <xf numFmtId="0" fontId="21" fillId="7" borderId="3" xfId="8" applyFont="1" applyFill="1" applyBorder="1" applyAlignment="1">
      <alignment horizontal="center" vertical="center" wrapText="1"/>
    </xf>
    <xf numFmtId="0" fontId="6" fillId="0" borderId="0" xfId="8" applyFont="1" applyAlignment="1">
      <alignment horizontal="left" vertical="center"/>
    </xf>
    <xf numFmtId="0" fontId="7" fillId="0" borderId="1" xfId="8" applyFont="1" applyBorder="1" applyAlignment="1">
      <alignment horizontal="left" vertical="center"/>
    </xf>
    <xf numFmtId="0" fontId="7" fillId="0" borderId="0" xfId="8" applyFont="1" applyBorder="1" applyAlignment="1">
      <alignment horizontal="right" vertical="center"/>
    </xf>
    <xf numFmtId="0" fontId="20" fillId="2" borderId="19" xfId="8" applyFont="1" applyFill="1" applyBorder="1" applyAlignment="1">
      <alignment horizontal="left" vertical="center" wrapText="1"/>
    </xf>
    <xf numFmtId="0" fontId="20" fillId="2" borderId="42" xfId="8" applyFont="1" applyFill="1" applyBorder="1" applyAlignment="1">
      <alignment horizontal="left" vertical="center" wrapText="1"/>
    </xf>
    <xf numFmtId="0" fontId="20" fillId="2" borderId="20" xfId="8" applyFont="1" applyFill="1" applyBorder="1" applyAlignment="1">
      <alignment horizontal="left" vertical="center" wrapText="1"/>
    </xf>
    <xf numFmtId="0" fontId="7" fillId="0" borderId="15" xfId="8" applyFont="1" applyBorder="1" applyAlignment="1">
      <alignment horizontal="right" vertical="center"/>
    </xf>
    <xf numFmtId="0" fontId="3" fillId="2" borderId="48" xfId="8" applyFont="1" applyFill="1" applyBorder="1" applyAlignment="1">
      <alignment horizontal="left" vertical="center" wrapText="1"/>
    </xf>
    <xf numFmtId="0" fontId="3" fillId="2" borderId="49" xfId="8" applyFont="1" applyFill="1" applyBorder="1" applyAlignment="1">
      <alignment horizontal="left" vertical="center"/>
    </xf>
    <xf numFmtId="0" fontId="3" fillId="2" borderId="50" xfId="8" applyFont="1" applyFill="1" applyBorder="1" applyAlignment="1">
      <alignment horizontal="left" vertical="center"/>
    </xf>
    <xf numFmtId="0" fontId="3" fillId="2" borderId="3" xfId="8" applyFont="1" applyFill="1" applyBorder="1" applyAlignment="1">
      <alignment horizontal="center" vertical="center" wrapText="1"/>
    </xf>
  </cellXfs>
  <cellStyles count="10">
    <cellStyle name="쉼표 [0] 10 2" xfId="9"/>
    <cellStyle name="쉼표 [0] 11" xfId="2"/>
    <cellStyle name="쉼표 [0] 18 4" xfId="3"/>
    <cellStyle name="쉼표 [0] 2" xfId="6"/>
    <cellStyle name="표준" xfId="0" builtinId="0"/>
    <cellStyle name="표준 10 2 4" xfId="4"/>
    <cellStyle name="표준_제10장.주택건설" xfId="7"/>
    <cellStyle name="표준_제11장.교통관광 및 정보통신" xfId="8"/>
    <cellStyle name="표준_제11장.교통관광 및 정보통신_2013 통계연보(종합민원실)" xfId="1"/>
    <cellStyle name="표준_제11장.교통관광 및 정보통신_도서개발과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29"/>
  <sheetViews>
    <sheetView topLeftCell="A10" workbookViewId="0">
      <selection activeCell="F30" sqref="F30"/>
    </sheetView>
  </sheetViews>
  <sheetFormatPr defaultRowHeight="35.25" customHeight="1"/>
  <cols>
    <col min="1" max="1" width="8.375" style="1" customWidth="1"/>
    <col min="2" max="2" width="10.375" style="1" customWidth="1"/>
    <col min="3" max="3" width="10.5" style="1" customWidth="1"/>
    <col min="4" max="4" width="8.625" style="1" customWidth="1"/>
    <col min="5" max="5" width="9.625" style="1" customWidth="1"/>
    <col min="6" max="6" width="9.875" style="1" customWidth="1"/>
    <col min="7" max="7" width="10.5" style="1" customWidth="1"/>
    <col min="8" max="8" width="9.5" style="1" customWidth="1"/>
    <col min="9" max="9" width="9.625" style="1" customWidth="1"/>
    <col min="10" max="10" width="8" style="1" customWidth="1"/>
    <col min="11" max="11" width="10.5" style="1" customWidth="1"/>
    <col min="12" max="12" width="6.5" style="1" bestFit="1" customWidth="1"/>
    <col min="13" max="13" width="9.625" style="1" customWidth="1"/>
    <col min="14" max="14" width="8.625" style="1" customWidth="1"/>
    <col min="15" max="15" width="10.5" style="1" customWidth="1"/>
    <col min="16" max="16" width="8" style="1" customWidth="1"/>
    <col min="17" max="17" width="9.625" style="1" customWidth="1"/>
    <col min="18" max="18" width="5.625" style="1" customWidth="1"/>
    <col min="19" max="19" width="10.5" style="1" customWidth="1"/>
    <col min="20" max="20" width="7.25" style="1" bestFit="1" customWidth="1"/>
    <col min="21" max="21" width="9.625" style="1" customWidth="1"/>
    <col min="22" max="22" width="8" style="1" customWidth="1"/>
    <col min="23" max="23" width="10.5" style="1" customWidth="1"/>
    <col min="24" max="24" width="8.75" style="1" bestFit="1" customWidth="1"/>
    <col min="25" max="25" width="10.125" style="1" bestFit="1" customWidth="1"/>
    <col min="26" max="26" width="9.125" style="1" bestFit="1" customWidth="1"/>
    <col min="27" max="16384" width="9" style="1"/>
  </cols>
  <sheetData>
    <row r="2" spans="1:26" ht="35.25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</row>
    <row r="3" spans="1:26" ht="26.25" customHeight="1">
      <c r="A3" s="151" t="s">
        <v>96</v>
      </c>
      <c r="B3" s="151"/>
      <c r="C3" s="151"/>
      <c r="D3" s="151"/>
      <c r="E3" s="151"/>
      <c r="F3" s="151"/>
    </row>
    <row r="4" spans="1:26" ht="25.5" customHeight="1">
      <c r="A4" s="152" t="s">
        <v>1</v>
      </c>
      <c r="B4" s="152"/>
      <c r="W4" s="153" t="s">
        <v>2</v>
      </c>
      <c r="X4" s="153"/>
    </row>
    <row r="5" spans="1:26" s="2" customFormat="1" ht="32.25" customHeight="1">
      <c r="A5" s="154" t="s">
        <v>3</v>
      </c>
      <c r="B5" s="149" t="s">
        <v>97</v>
      </c>
      <c r="C5" s="149"/>
      <c r="D5" s="149"/>
      <c r="E5" s="149"/>
      <c r="F5" s="149" t="s">
        <v>5</v>
      </c>
      <c r="G5" s="149"/>
      <c r="H5" s="149"/>
      <c r="I5" s="149"/>
      <c r="J5" s="149" t="s">
        <v>98</v>
      </c>
      <c r="K5" s="149"/>
      <c r="L5" s="149"/>
      <c r="M5" s="149"/>
      <c r="N5" s="149" t="s">
        <v>7</v>
      </c>
      <c r="O5" s="149"/>
      <c r="P5" s="149"/>
      <c r="Q5" s="149"/>
      <c r="R5" s="149" t="s">
        <v>99</v>
      </c>
      <c r="S5" s="149"/>
      <c r="T5" s="149"/>
      <c r="U5" s="149"/>
      <c r="V5" s="149" t="s">
        <v>100</v>
      </c>
      <c r="W5" s="149"/>
      <c r="X5" s="149"/>
    </row>
    <row r="6" spans="1:26" s="2" customFormat="1" ht="32.25" customHeight="1">
      <c r="A6" s="155"/>
      <c r="B6" s="3" t="s">
        <v>8</v>
      </c>
      <c r="C6" s="3" t="s">
        <v>101</v>
      </c>
      <c r="D6" s="3" t="s">
        <v>102</v>
      </c>
      <c r="E6" s="3" t="s">
        <v>103</v>
      </c>
      <c r="F6" s="3" t="s">
        <v>8</v>
      </c>
      <c r="G6" s="3" t="s">
        <v>9</v>
      </c>
      <c r="H6" s="3" t="s">
        <v>10</v>
      </c>
      <c r="I6" s="3" t="s">
        <v>104</v>
      </c>
      <c r="J6" s="3" t="s">
        <v>105</v>
      </c>
      <c r="K6" s="3" t="s">
        <v>101</v>
      </c>
      <c r="L6" s="3" t="s">
        <v>10</v>
      </c>
      <c r="M6" s="3" t="s">
        <v>11</v>
      </c>
      <c r="N6" s="3" t="s">
        <v>8</v>
      </c>
      <c r="O6" s="3" t="s">
        <v>9</v>
      </c>
      <c r="P6" s="3" t="s">
        <v>10</v>
      </c>
      <c r="Q6" s="3" t="s">
        <v>11</v>
      </c>
      <c r="R6" s="3" t="s">
        <v>8</v>
      </c>
      <c r="S6" s="3" t="s">
        <v>101</v>
      </c>
      <c r="T6" s="3" t="s">
        <v>102</v>
      </c>
      <c r="U6" s="3" t="s">
        <v>11</v>
      </c>
      <c r="V6" s="3" t="s">
        <v>8</v>
      </c>
      <c r="W6" s="3" t="s">
        <v>9</v>
      </c>
      <c r="X6" s="3" t="s">
        <v>10</v>
      </c>
    </row>
    <row r="7" spans="1:26" s="10" customFormat="1" ht="25.5" customHeight="1">
      <c r="A7" s="4">
        <v>2017</v>
      </c>
      <c r="B7" s="5">
        <v>23268</v>
      </c>
      <c r="C7" s="6">
        <v>271</v>
      </c>
      <c r="D7" s="6">
        <v>22247</v>
      </c>
      <c r="E7" s="6">
        <v>750</v>
      </c>
      <c r="F7" s="7">
        <v>11241</v>
      </c>
      <c r="G7" s="7">
        <v>71</v>
      </c>
      <c r="H7" s="7">
        <v>10979</v>
      </c>
      <c r="I7" s="7">
        <v>191</v>
      </c>
      <c r="J7" s="7">
        <v>786</v>
      </c>
      <c r="K7" s="7">
        <v>43</v>
      </c>
      <c r="L7" s="7">
        <v>645</v>
      </c>
      <c r="M7" s="7">
        <v>98</v>
      </c>
      <c r="N7" s="7">
        <v>8374</v>
      </c>
      <c r="O7" s="7">
        <v>91</v>
      </c>
      <c r="P7" s="7">
        <v>7845</v>
      </c>
      <c r="Q7" s="7">
        <v>438</v>
      </c>
      <c r="R7" s="7">
        <v>90</v>
      </c>
      <c r="S7" s="7">
        <v>2</v>
      </c>
      <c r="T7" s="7">
        <v>65</v>
      </c>
      <c r="U7" s="7">
        <v>23</v>
      </c>
      <c r="V7" s="7">
        <v>2777</v>
      </c>
      <c r="W7" s="7">
        <v>64</v>
      </c>
      <c r="X7" s="8">
        <v>2713</v>
      </c>
      <c r="Y7" s="9"/>
      <c r="Z7" s="9"/>
    </row>
    <row r="8" spans="1:26" s="10" customFormat="1" ht="25.5" customHeight="1">
      <c r="A8" s="4">
        <v>2018</v>
      </c>
      <c r="B8" s="5">
        <v>24042</v>
      </c>
      <c r="C8" s="6">
        <v>280</v>
      </c>
      <c r="D8" s="6">
        <v>22909</v>
      </c>
      <c r="E8" s="6">
        <v>853</v>
      </c>
      <c r="F8" s="7">
        <v>11636</v>
      </c>
      <c r="G8" s="7">
        <v>85</v>
      </c>
      <c r="H8" s="7">
        <v>11280</v>
      </c>
      <c r="I8" s="7">
        <v>271</v>
      </c>
      <c r="J8" s="7">
        <v>812</v>
      </c>
      <c r="K8" s="7">
        <v>42</v>
      </c>
      <c r="L8" s="7">
        <v>664</v>
      </c>
      <c r="M8" s="7">
        <v>106</v>
      </c>
      <c r="N8" s="7">
        <v>8693</v>
      </c>
      <c r="O8" s="7">
        <v>94</v>
      </c>
      <c r="P8" s="7">
        <v>8150</v>
      </c>
      <c r="Q8" s="7">
        <v>449</v>
      </c>
      <c r="R8" s="7">
        <v>97</v>
      </c>
      <c r="S8" s="7">
        <v>1</v>
      </c>
      <c r="T8" s="7">
        <v>69</v>
      </c>
      <c r="U8" s="7">
        <v>27</v>
      </c>
      <c r="V8" s="7">
        <v>2804</v>
      </c>
      <c r="W8" s="7">
        <v>58</v>
      </c>
      <c r="X8" s="8">
        <v>2746</v>
      </c>
      <c r="Y8" s="9"/>
      <c r="Z8" s="9"/>
    </row>
    <row r="9" spans="1:26" s="10" customFormat="1" ht="25.5" customHeight="1">
      <c r="A9" s="4">
        <v>2019</v>
      </c>
      <c r="B9" s="11">
        <v>24723</v>
      </c>
      <c r="C9" s="7">
        <v>334</v>
      </c>
      <c r="D9" s="7">
        <v>23171</v>
      </c>
      <c r="E9" s="7">
        <v>1218</v>
      </c>
      <c r="F9" s="7">
        <v>12149</v>
      </c>
      <c r="G9" s="7">
        <v>91</v>
      </c>
      <c r="H9" s="7">
        <v>11439</v>
      </c>
      <c r="I9" s="7">
        <v>619</v>
      </c>
      <c r="J9" s="7">
        <v>824</v>
      </c>
      <c r="K9" s="7">
        <v>59</v>
      </c>
      <c r="L9" s="7">
        <v>644</v>
      </c>
      <c r="M9" s="7">
        <v>121</v>
      </c>
      <c r="N9" s="7">
        <v>8800</v>
      </c>
      <c r="O9" s="7">
        <v>124</v>
      </c>
      <c r="P9" s="7">
        <v>8225</v>
      </c>
      <c r="Q9" s="7">
        <v>451</v>
      </c>
      <c r="R9" s="7">
        <v>100</v>
      </c>
      <c r="S9" s="7">
        <v>1</v>
      </c>
      <c r="T9" s="7">
        <v>72</v>
      </c>
      <c r="U9" s="7">
        <v>27</v>
      </c>
      <c r="V9" s="7">
        <v>2850</v>
      </c>
      <c r="W9" s="7">
        <v>59</v>
      </c>
      <c r="X9" s="8">
        <v>2791</v>
      </c>
      <c r="Y9" s="9"/>
      <c r="Z9" s="9"/>
    </row>
    <row r="10" spans="1:26" s="10" customFormat="1" ht="25.5" customHeight="1">
      <c r="A10" s="4">
        <v>2020</v>
      </c>
      <c r="B10" s="11">
        <v>69299</v>
      </c>
      <c r="C10" s="7">
        <v>369</v>
      </c>
      <c r="D10" s="7">
        <v>23738</v>
      </c>
      <c r="E10" s="7">
        <v>45192</v>
      </c>
      <c r="F10" s="7">
        <v>55216</v>
      </c>
      <c r="G10" s="7">
        <v>94</v>
      </c>
      <c r="H10" s="7">
        <v>11713</v>
      </c>
      <c r="I10" s="7">
        <v>43409</v>
      </c>
      <c r="J10" s="7">
        <v>2027</v>
      </c>
      <c r="K10" s="7">
        <v>61</v>
      </c>
      <c r="L10" s="7">
        <v>658</v>
      </c>
      <c r="M10" s="7">
        <v>1308</v>
      </c>
      <c r="N10" s="7">
        <v>9056</v>
      </c>
      <c r="O10" s="7">
        <v>154</v>
      </c>
      <c r="P10" s="7">
        <v>8457</v>
      </c>
      <c r="Q10" s="7">
        <v>445</v>
      </c>
      <c r="R10" s="7">
        <v>164</v>
      </c>
      <c r="S10" s="7">
        <v>1</v>
      </c>
      <c r="T10" s="7">
        <v>133</v>
      </c>
      <c r="U10" s="7">
        <v>30</v>
      </c>
      <c r="V10" s="7">
        <v>2836</v>
      </c>
      <c r="W10" s="7">
        <v>59</v>
      </c>
      <c r="X10" s="8">
        <v>2777</v>
      </c>
      <c r="Y10" s="9"/>
      <c r="Z10" s="9"/>
    </row>
    <row r="11" spans="1:26" s="10" customFormat="1" ht="25.5" customHeight="1">
      <c r="A11" s="4">
        <v>2021</v>
      </c>
      <c r="B11" s="11">
        <v>108444</v>
      </c>
      <c r="C11" s="7">
        <v>390</v>
      </c>
      <c r="D11" s="7">
        <v>24509</v>
      </c>
      <c r="E11" s="7">
        <v>83545</v>
      </c>
      <c r="F11" s="7">
        <v>93456</v>
      </c>
      <c r="G11" s="7">
        <v>103</v>
      </c>
      <c r="H11" s="7">
        <v>12169</v>
      </c>
      <c r="I11" s="7">
        <v>81184</v>
      </c>
      <c r="J11" s="7">
        <v>2574</v>
      </c>
      <c r="K11" s="7">
        <v>53</v>
      </c>
      <c r="L11" s="7">
        <v>644</v>
      </c>
      <c r="M11" s="7">
        <v>1877</v>
      </c>
      <c r="N11" s="7">
        <v>9370</v>
      </c>
      <c r="O11" s="7">
        <v>173</v>
      </c>
      <c r="P11" s="7">
        <v>8746</v>
      </c>
      <c r="Q11" s="7">
        <v>451</v>
      </c>
      <c r="R11" s="7">
        <v>181</v>
      </c>
      <c r="S11" s="7">
        <v>2</v>
      </c>
      <c r="T11" s="7">
        <v>146</v>
      </c>
      <c r="U11" s="7">
        <v>33</v>
      </c>
      <c r="V11" s="7">
        <v>2863</v>
      </c>
      <c r="W11" s="7">
        <v>59</v>
      </c>
      <c r="X11" s="8">
        <v>2804</v>
      </c>
      <c r="Y11" s="9"/>
      <c r="Z11" s="9"/>
    </row>
    <row r="12" spans="1:26" s="9" customFormat="1" ht="25.5" customHeight="1">
      <c r="A12" s="12">
        <v>2022</v>
      </c>
      <c r="B12" s="13">
        <f t="shared" ref="B12:W12" si="0">B24</f>
        <v>127033</v>
      </c>
      <c r="C12" s="14">
        <f t="shared" si="0"/>
        <v>403</v>
      </c>
      <c r="D12" s="14">
        <f t="shared" si="0"/>
        <v>25359</v>
      </c>
      <c r="E12" s="14">
        <f t="shared" si="0"/>
        <v>101271</v>
      </c>
      <c r="F12" s="14">
        <f t="shared" si="0"/>
        <v>111440</v>
      </c>
      <c r="G12" s="14">
        <f t="shared" si="0"/>
        <v>105</v>
      </c>
      <c r="H12" s="14">
        <f t="shared" si="0"/>
        <v>12759</v>
      </c>
      <c r="I12" s="14">
        <f t="shared" si="0"/>
        <v>98576</v>
      </c>
      <c r="J12" s="14">
        <f t="shared" si="0"/>
        <v>2912</v>
      </c>
      <c r="K12" s="14">
        <f t="shared" si="0"/>
        <v>56</v>
      </c>
      <c r="L12" s="14">
        <f t="shared" si="0"/>
        <v>643</v>
      </c>
      <c r="M12" s="14">
        <f t="shared" si="0"/>
        <v>2213</v>
      </c>
      <c r="N12" s="14">
        <f t="shared" si="0"/>
        <v>9628</v>
      </c>
      <c r="O12" s="14">
        <f t="shared" si="0"/>
        <v>179</v>
      </c>
      <c r="P12" s="14">
        <f t="shared" si="0"/>
        <v>9001</v>
      </c>
      <c r="Q12" s="14">
        <f t="shared" si="0"/>
        <v>448</v>
      </c>
      <c r="R12" s="14">
        <f t="shared" si="0"/>
        <v>190</v>
      </c>
      <c r="S12" s="14">
        <f t="shared" si="0"/>
        <v>4</v>
      </c>
      <c r="T12" s="14">
        <f t="shared" si="0"/>
        <v>152</v>
      </c>
      <c r="U12" s="14">
        <f t="shared" si="0"/>
        <v>34</v>
      </c>
      <c r="V12" s="14">
        <f t="shared" si="0"/>
        <v>2863</v>
      </c>
      <c r="W12" s="14">
        <f t="shared" si="0"/>
        <v>59</v>
      </c>
      <c r="X12" s="15">
        <f>SUM(X24)</f>
        <v>2804</v>
      </c>
    </row>
    <row r="13" spans="1:26" ht="25.5" customHeight="1">
      <c r="A13" s="16" t="s">
        <v>12</v>
      </c>
      <c r="B13" s="13">
        <f>SUM(C13:E13)</f>
        <v>109763</v>
      </c>
      <c r="C13" s="14">
        <f>G13+K13+O13+S13+W13</f>
        <v>382</v>
      </c>
      <c r="D13" s="14">
        <f>H13+L13+P13+T13+X13</f>
        <v>24526</v>
      </c>
      <c r="E13" s="14">
        <f>I13+M13+Q13+U13</f>
        <v>84855</v>
      </c>
      <c r="F13" s="17">
        <f t="shared" ref="F13:F24" si="1">G13+H13+I13</f>
        <v>94830</v>
      </c>
      <c r="G13" s="17">
        <v>102</v>
      </c>
      <c r="H13" s="18">
        <v>12168</v>
      </c>
      <c r="I13" s="17">
        <v>82560</v>
      </c>
      <c r="J13" s="17">
        <f t="shared" ref="J13:J24" si="2">K13+L13+M13</f>
        <v>2511</v>
      </c>
      <c r="K13" s="17">
        <v>53</v>
      </c>
      <c r="L13" s="17">
        <v>641</v>
      </c>
      <c r="M13" s="17">
        <v>1817</v>
      </c>
      <c r="N13" s="17">
        <f t="shared" ref="N13:N24" si="3">O13+P13+Q13</f>
        <v>9398</v>
      </c>
      <c r="O13" s="17">
        <v>173</v>
      </c>
      <c r="P13" s="17">
        <v>8779</v>
      </c>
      <c r="Q13" s="17">
        <v>446</v>
      </c>
      <c r="R13" s="17">
        <f t="shared" ref="R13:R24" si="4">S13+T13+U13</f>
        <v>180</v>
      </c>
      <c r="S13" s="17">
        <v>2</v>
      </c>
      <c r="T13" s="17">
        <v>146</v>
      </c>
      <c r="U13" s="17">
        <v>32</v>
      </c>
      <c r="V13" s="17">
        <f t="shared" ref="V13:V24" si="5">W13+X13</f>
        <v>2844</v>
      </c>
      <c r="W13" s="17">
        <v>52</v>
      </c>
      <c r="X13" s="19">
        <v>2792</v>
      </c>
    </row>
    <row r="14" spans="1:26" ht="25.5" customHeight="1">
      <c r="A14" s="16" t="s">
        <v>13</v>
      </c>
      <c r="B14" s="13">
        <f t="shared" ref="B14:B24" si="6">SUM(C14:E14)</f>
        <v>111072</v>
      </c>
      <c r="C14" s="14">
        <f t="shared" ref="C14:D24" si="7">G14+K14+O14+S14+W14</f>
        <v>382</v>
      </c>
      <c r="D14" s="14">
        <f t="shared" si="7"/>
        <v>24641</v>
      </c>
      <c r="E14" s="14">
        <f t="shared" ref="E14:E24" si="8">I14+M14+Q14+U14</f>
        <v>86049</v>
      </c>
      <c r="F14" s="17">
        <f t="shared" si="1"/>
        <v>96087</v>
      </c>
      <c r="G14" s="18">
        <v>102</v>
      </c>
      <c r="H14" s="18">
        <v>12244</v>
      </c>
      <c r="I14" s="18">
        <v>83741</v>
      </c>
      <c r="J14" s="17">
        <f t="shared" si="2"/>
        <v>2528</v>
      </c>
      <c r="K14" s="18">
        <v>53</v>
      </c>
      <c r="L14" s="18">
        <v>650</v>
      </c>
      <c r="M14" s="18">
        <v>1825</v>
      </c>
      <c r="N14" s="17">
        <f t="shared" si="3"/>
        <v>9433</v>
      </c>
      <c r="O14" s="18">
        <v>173</v>
      </c>
      <c r="P14" s="18">
        <v>8809</v>
      </c>
      <c r="Q14" s="18">
        <v>451</v>
      </c>
      <c r="R14" s="17">
        <f t="shared" si="4"/>
        <v>179</v>
      </c>
      <c r="S14" s="18">
        <v>2</v>
      </c>
      <c r="T14" s="18">
        <v>145</v>
      </c>
      <c r="U14" s="18">
        <v>32</v>
      </c>
      <c r="V14" s="17">
        <f t="shared" si="5"/>
        <v>2845</v>
      </c>
      <c r="W14" s="18">
        <v>52</v>
      </c>
      <c r="X14" s="20">
        <v>2793</v>
      </c>
    </row>
    <row r="15" spans="1:26" ht="25.5" customHeight="1">
      <c r="A15" s="16" t="s">
        <v>14</v>
      </c>
      <c r="B15" s="13">
        <f t="shared" si="6"/>
        <v>111809</v>
      </c>
      <c r="C15" s="14">
        <f t="shared" si="7"/>
        <v>394</v>
      </c>
      <c r="D15" s="14">
        <f t="shared" si="7"/>
        <v>24815</v>
      </c>
      <c r="E15" s="14">
        <f t="shared" si="8"/>
        <v>86600</v>
      </c>
      <c r="F15" s="17">
        <f t="shared" si="1"/>
        <v>96767</v>
      </c>
      <c r="G15" s="18">
        <v>104</v>
      </c>
      <c r="H15" s="18">
        <v>12365</v>
      </c>
      <c r="I15" s="18">
        <v>84298</v>
      </c>
      <c r="J15" s="17">
        <f t="shared" si="2"/>
        <v>2521</v>
      </c>
      <c r="K15" s="18">
        <v>54</v>
      </c>
      <c r="L15" s="18">
        <v>647</v>
      </c>
      <c r="M15" s="18">
        <v>1820</v>
      </c>
      <c r="N15" s="17">
        <f t="shared" si="3"/>
        <v>9492</v>
      </c>
      <c r="O15" s="18">
        <v>177</v>
      </c>
      <c r="P15" s="18">
        <v>8865</v>
      </c>
      <c r="Q15" s="18">
        <v>450</v>
      </c>
      <c r="R15" s="17">
        <f t="shared" si="4"/>
        <v>180</v>
      </c>
      <c r="S15" s="18">
        <v>4</v>
      </c>
      <c r="T15" s="18">
        <v>144</v>
      </c>
      <c r="U15" s="18">
        <v>32</v>
      </c>
      <c r="V15" s="17">
        <f t="shared" si="5"/>
        <v>2849</v>
      </c>
      <c r="W15" s="17">
        <v>55</v>
      </c>
      <c r="X15" s="20">
        <v>2794</v>
      </c>
    </row>
    <row r="16" spans="1:26" ht="25.5" customHeight="1">
      <c r="A16" s="16" t="s">
        <v>15</v>
      </c>
      <c r="B16" s="13">
        <f t="shared" si="6"/>
        <v>113706</v>
      </c>
      <c r="C16" s="14">
        <f t="shared" si="7"/>
        <v>394</v>
      </c>
      <c r="D16" s="14">
        <f t="shared" si="7"/>
        <v>24780</v>
      </c>
      <c r="E16" s="14">
        <f t="shared" si="8"/>
        <v>88532</v>
      </c>
      <c r="F16" s="17">
        <f t="shared" si="1"/>
        <v>98686</v>
      </c>
      <c r="G16" s="18">
        <v>104</v>
      </c>
      <c r="H16" s="18">
        <v>12385</v>
      </c>
      <c r="I16" s="18">
        <v>86197</v>
      </c>
      <c r="J16" s="17">
        <f t="shared" si="2"/>
        <v>2543</v>
      </c>
      <c r="K16" s="18">
        <v>54</v>
      </c>
      <c r="L16" s="18">
        <v>636</v>
      </c>
      <c r="M16" s="18">
        <v>1853</v>
      </c>
      <c r="N16" s="17">
        <f t="shared" si="3"/>
        <v>9444</v>
      </c>
      <c r="O16" s="18">
        <v>177</v>
      </c>
      <c r="P16" s="18">
        <v>8819</v>
      </c>
      <c r="Q16" s="18">
        <v>448</v>
      </c>
      <c r="R16" s="17">
        <f t="shared" si="4"/>
        <v>180</v>
      </c>
      <c r="S16" s="18">
        <v>4</v>
      </c>
      <c r="T16" s="18">
        <v>142</v>
      </c>
      <c r="U16" s="18">
        <v>34</v>
      </c>
      <c r="V16" s="17">
        <f t="shared" si="5"/>
        <v>2853</v>
      </c>
      <c r="W16" s="18">
        <v>55</v>
      </c>
      <c r="X16" s="20">
        <v>2798</v>
      </c>
    </row>
    <row r="17" spans="1:26" ht="25.5" customHeight="1">
      <c r="A17" s="16" t="s">
        <v>16</v>
      </c>
      <c r="B17" s="13">
        <f t="shared" si="6"/>
        <v>115734</v>
      </c>
      <c r="C17" s="14">
        <f t="shared" si="7"/>
        <v>392</v>
      </c>
      <c r="D17" s="14">
        <f t="shared" si="7"/>
        <v>24857</v>
      </c>
      <c r="E17" s="14">
        <f t="shared" si="8"/>
        <v>90485</v>
      </c>
      <c r="F17" s="17">
        <f t="shared" si="1"/>
        <v>100663</v>
      </c>
      <c r="G17" s="18">
        <v>102</v>
      </c>
      <c r="H17" s="18">
        <v>12459</v>
      </c>
      <c r="I17" s="18">
        <v>88102</v>
      </c>
      <c r="J17" s="17">
        <f t="shared" si="2"/>
        <v>2594</v>
      </c>
      <c r="K17" s="18">
        <v>54</v>
      </c>
      <c r="L17" s="18">
        <v>641</v>
      </c>
      <c r="M17" s="18">
        <v>1899</v>
      </c>
      <c r="N17" s="17">
        <f t="shared" si="3"/>
        <v>9432</v>
      </c>
      <c r="O17" s="18">
        <v>177</v>
      </c>
      <c r="P17" s="18">
        <v>8803</v>
      </c>
      <c r="Q17" s="18">
        <v>452</v>
      </c>
      <c r="R17" s="17">
        <f t="shared" si="4"/>
        <v>182</v>
      </c>
      <c r="S17" s="18">
        <v>4</v>
      </c>
      <c r="T17" s="18">
        <v>146</v>
      </c>
      <c r="U17" s="18">
        <v>32</v>
      </c>
      <c r="V17" s="17">
        <f t="shared" si="5"/>
        <v>2863</v>
      </c>
      <c r="W17" s="17">
        <v>55</v>
      </c>
      <c r="X17" s="20">
        <v>2808</v>
      </c>
    </row>
    <row r="18" spans="1:26" ht="25.5" customHeight="1">
      <c r="A18" s="16" t="s">
        <v>17</v>
      </c>
      <c r="B18" s="13">
        <f t="shared" si="6"/>
        <v>117878</v>
      </c>
      <c r="C18" s="14">
        <f t="shared" si="7"/>
        <v>392</v>
      </c>
      <c r="D18" s="14">
        <f t="shared" si="7"/>
        <v>24896</v>
      </c>
      <c r="E18" s="14">
        <f t="shared" si="8"/>
        <v>92590</v>
      </c>
      <c r="F18" s="17">
        <f t="shared" si="1"/>
        <v>102775</v>
      </c>
      <c r="G18" s="18">
        <v>103</v>
      </c>
      <c r="H18" s="18">
        <v>12487</v>
      </c>
      <c r="I18" s="18">
        <v>90185</v>
      </c>
      <c r="J18" s="17">
        <f t="shared" si="2"/>
        <v>2611</v>
      </c>
      <c r="K18" s="18">
        <v>54</v>
      </c>
      <c r="L18" s="18">
        <v>635</v>
      </c>
      <c r="M18" s="18">
        <v>1922</v>
      </c>
      <c r="N18" s="17">
        <f t="shared" si="3"/>
        <v>9441</v>
      </c>
      <c r="O18" s="18">
        <v>176</v>
      </c>
      <c r="P18" s="18">
        <v>8815</v>
      </c>
      <c r="Q18" s="18">
        <v>450</v>
      </c>
      <c r="R18" s="17">
        <f t="shared" si="4"/>
        <v>185</v>
      </c>
      <c r="S18" s="18">
        <v>4</v>
      </c>
      <c r="T18" s="18">
        <v>148</v>
      </c>
      <c r="U18" s="18">
        <v>33</v>
      </c>
      <c r="V18" s="17">
        <f t="shared" si="5"/>
        <v>2866</v>
      </c>
      <c r="W18" s="18">
        <v>55</v>
      </c>
      <c r="X18" s="20">
        <v>2811</v>
      </c>
    </row>
    <row r="19" spans="1:26" ht="25.5" customHeight="1">
      <c r="A19" s="16" t="s">
        <v>18</v>
      </c>
      <c r="B19" s="13">
        <f t="shared" si="6"/>
        <v>120235</v>
      </c>
      <c r="C19" s="14">
        <f t="shared" si="7"/>
        <v>396</v>
      </c>
      <c r="D19" s="14">
        <f t="shared" si="7"/>
        <v>24988</v>
      </c>
      <c r="E19" s="14">
        <f t="shared" si="8"/>
        <v>94851</v>
      </c>
      <c r="F19" s="17">
        <f t="shared" si="1"/>
        <v>105055</v>
      </c>
      <c r="G19" s="18">
        <v>103</v>
      </c>
      <c r="H19" s="18">
        <v>12532</v>
      </c>
      <c r="I19" s="18">
        <v>92420</v>
      </c>
      <c r="J19" s="17">
        <f t="shared" si="2"/>
        <v>2645</v>
      </c>
      <c r="K19" s="18">
        <v>54</v>
      </c>
      <c r="L19" s="18">
        <v>638</v>
      </c>
      <c r="M19" s="18">
        <v>1953</v>
      </c>
      <c r="N19" s="17">
        <f t="shared" si="3"/>
        <v>9479</v>
      </c>
      <c r="O19" s="18">
        <v>180</v>
      </c>
      <c r="P19" s="18">
        <v>8852</v>
      </c>
      <c r="Q19" s="18">
        <v>447</v>
      </c>
      <c r="R19" s="17">
        <f t="shared" si="4"/>
        <v>182</v>
      </c>
      <c r="S19" s="18">
        <v>4</v>
      </c>
      <c r="T19" s="18">
        <v>147</v>
      </c>
      <c r="U19" s="18">
        <v>31</v>
      </c>
      <c r="V19" s="17">
        <f t="shared" si="5"/>
        <v>2874</v>
      </c>
      <c r="W19" s="17">
        <v>55</v>
      </c>
      <c r="X19" s="20">
        <v>2819</v>
      </c>
    </row>
    <row r="20" spans="1:26" ht="25.5" customHeight="1">
      <c r="A20" s="16" t="s">
        <v>19</v>
      </c>
      <c r="B20" s="13">
        <f t="shared" si="6"/>
        <v>120968</v>
      </c>
      <c r="C20" s="14">
        <f t="shared" si="7"/>
        <v>350</v>
      </c>
      <c r="D20" s="14">
        <f t="shared" si="7"/>
        <v>25067</v>
      </c>
      <c r="E20" s="14">
        <f t="shared" si="8"/>
        <v>95551</v>
      </c>
      <c r="F20" s="17">
        <f t="shared" si="1"/>
        <v>105724</v>
      </c>
      <c r="G20" s="18">
        <v>103</v>
      </c>
      <c r="H20" s="18">
        <v>12571</v>
      </c>
      <c r="I20" s="18">
        <v>93050</v>
      </c>
      <c r="J20" s="17">
        <f t="shared" si="2"/>
        <v>2672</v>
      </c>
      <c r="K20" s="18">
        <v>5</v>
      </c>
      <c r="L20" s="18">
        <v>638</v>
      </c>
      <c r="M20" s="18">
        <v>2029</v>
      </c>
      <c r="N20" s="17">
        <f t="shared" si="3"/>
        <v>9511</v>
      </c>
      <c r="O20" s="18">
        <v>180</v>
      </c>
      <c r="P20" s="18">
        <v>8889</v>
      </c>
      <c r="Q20" s="18">
        <v>442</v>
      </c>
      <c r="R20" s="17">
        <f t="shared" si="4"/>
        <v>183</v>
      </c>
      <c r="S20" s="18">
        <v>4</v>
      </c>
      <c r="T20" s="18">
        <v>149</v>
      </c>
      <c r="U20" s="18">
        <v>30</v>
      </c>
      <c r="V20" s="17">
        <f t="shared" si="5"/>
        <v>2878</v>
      </c>
      <c r="W20" s="18">
        <v>58</v>
      </c>
      <c r="X20" s="20">
        <v>2820</v>
      </c>
    </row>
    <row r="21" spans="1:26" ht="25.5" customHeight="1">
      <c r="A21" s="16" t="s">
        <v>20</v>
      </c>
      <c r="B21" s="13">
        <f t="shared" si="6"/>
        <v>122377</v>
      </c>
      <c r="C21" s="14">
        <f t="shared" si="7"/>
        <v>403</v>
      </c>
      <c r="D21" s="14">
        <f t="shared" si="7"/>
        <v>25143</v>
      </c>
      <c r="E21" s="14">
        <f t="shared" si="8"/>
        <v>96831</v>
      </c>
      <c r="F21" s="17">
        <f t="shared" si="1"/>
        <v>107003</v>
      </c>
      <c r="G21" s="18">
        <v>103</v>
      </c>
      <c r="H21" s="18">
        <v>12606</v>
      </c>
      <c r="I21" s="18">
        <v>94294</v>
      </c>
      <c r="J21" s="17">
        <f t="shared" si="2"/>
        <v>2753</v>
      </c>
      <c r="K21" s="18">
        <v>57</v>
      </c>
      <c r="L21" s="18">
        <v>637</v>
      </c>
      <c r="M21" s="18">
        <v>2059</v>
      </c>
      <c r="N21" s="17">
        <f t="shared" si="3"/>
        <v>9562</v>
      </c>
      <c r="O21" s="18">
        <v>180</v>
      </c>
      <c r="P21" s="18">
        <v>8937</v>
      </c>
      <c r="Q21" s="18">
        <v>445</v>
      </c>
      <c r="R21" s="17">
        <f t="shared" si="4"/>
        <v>187</v>
      </c>
      <c r="S21" s="18">
        <v>5</v>
      </c>
      <c r="T21" s="18">
        <v>149</v>
      </c>
      <c r="U21" s="18">
        <v>33</v>
      </c>
      <c r="V21" s="17">
        <f t="shared" si="5"/>
        <v>2872</v>
      </c>
      <c r="W21" s="17">
        <v>58</v>
      </c>
      <c r="X21" s="20">
        <v>2814</v>
      </c>
    </row>
    <row r="22" spans="1:26" ht="25.5" customHeight="1">
      <c r="A22" s="16" t="s">
        <v>21</v>
      </c>
      <c r="B22" s="13">
        <f t="shared" si="6"/>
        <v>124185</v>
      </c>
      <c r="C22" s="14">
        <f t="shared" si="7"/>
        <v>405</v>
      </c>
      <c r="D22" s="14">
        <f t="shared" si="7"/>
        <v>25205</v>
      </c>
      <c r="E22" s="14">
        <f t="shared" si="8"/>
        <v>98575</v>
      </c>
      <c r="F22" s="17">
        <f t="shared" si="1"/>
        <v>108716</v>
      </c>
      <c r="G22" s="18">
        <v>104</v>
      </c>
      <c r="H22" s="18">
        <v>12652</v>
      </c>
      <c r="I22" s="18">
        <v>95960</v>
      </c>
      <c r="J22" s="17">
        <f t="shared" si="2"/>
        <v>2825</v>
      </c>
      <c r="K22" s="18">
        <v>57</v>
      </c>
      <c r="L22" s="18">
        <v>635</v>
      </c>
      <c r="M22" s="18">
        <v>2133</v>
      </c>
      <c r="N22" s="17">
        <f t="shared" si="3"/>
        <v>9595</v>
      </c>
      <c r="O22" s="18">
        <v>181</v>
      </c>
      <c r="P22" s="18">
        <v>8965</v>
      </c>
      <c r="Q22" s="18">
        <v>449</v>
      </c>
      <c r="R22" s="17">
        <f t="shared" si="4"/>
        <v>189</v>
      </c>
      <c r="S22" s="18">
        <v>5</v>
      </c>
      <c r="T22" s="18">
        <v>151</v>
      </c>
      <c r="U22" s="18">
        <v>33</v>
      </c>
      <c r="V22" s="17">
        <f t="shared" si="5"/>
        <v>2860</v>
      </c>
      <c r="W22" s="18">
        <v>58</v>
      </c>
      <c r="X22" s="20">
        <v>2802</v>
      </c>
    </row>
    <row r="23" spans="1:26" ht="25.5" customHeight="1">
      <c r="A23" s="16" t="s">
        <v>22</v>
      </c>
      <c r="B23" s="13">
        <f t="shared" si="6"/>
        <v>125846</v>
      </c>
      <c r="C23" s="14">
        <f t="shared" si="7"/>
        <v>403</v>
      </c>
      <c r="D23" s="14">
        <f t="shared" si="7"/>
        <v>25248</v>
      </c>
      <c r="E23" s="14">
        <f t="shared" si="8"/>
        <v>100195</v>
      </c>
      <c r="F23" s="17">
        <f t="shared" si="1"/>
        <v>110295</v>
      </c>
      <c r="G23" s="18">
        <v>104</v>
      </c>
      <c r="H23" s="18">
        <v>12665</v>
      </c>
      <c r="I23" s="18">
        <v>97526</v>
      </c>
      <c r="J23" s="17">
        <f t="shared" si="2"/>
        <v>2884</v>
      </c>
      <c r="K23" s="18">
        <v>56</v>
      </c>
      <c r="L23" s="18">
        <v>641</v>
      </c>
      <c r="M23" s="18">
        <v>2187</v>
      </c>
      <c r="N23" s="17">
        <f t="shared" si="3"/>
        <v>9613</v>
      </c>
      <c r="O23" s="18">
        <v>181</v>
      </c>
      <c r="P23" s="18">
        <v>8984</v>
      </c>
      <c r="Q23" s="18">
        <v>448</v>
      </c>
      <c r="R23" s="17">
        <f t="shared" si="4"/>
        <v>190</v>
      </c>
      <c r="S23" s="18">
        <v>4</v>
      </c>
      <c r="T23" s="18">
        <v>152</v>
      </c>
      <c r="U23" s="18">
        <v>34</v>
      </c>
      <c r="V23" s="17">
        <f t="shared" si="5"/>
        <v>2864</v>
      </c>
      <c r="W23" s="17">
        <v>58</v>
      </c>
      <c r="X23" s="20">
        <v>2806</v>
      </c>
    </row>
    <row r="24" spans="1:26" ht="25.5" customHeight="1">
      <c r="A24" s="21" t="s">
        <v>23</v>
      </c>
      <c r="B24" s="22">
        <f t="shared" si="6"/>
        <v>127033</v>
      </c>
      <c r="C24" s="23">
        <f t="shared" si="7"/>
        <v>403</v>
      </c>
      <c r="D24" s="23">
        <f t="shared" si="7"/>
        <v>25359</v>
      </c>
      <c r="E24" s="23">
        <f t="shared" si="8"/>
        <v>101271</v>
      </c>
      <c r="F24" s="24">
        <f t="shared" si="1"/>
        <v>111440</v>
      </c>
      <c r="G24" s="24">
        <v>105</v>
      </c>
      <c r="H24" s="24">
        <v>12759</v>
      </c>
      <c r="I24" s="24">
        <v>98576</v>
      </c>
      <c r="J24" s="24">
        <f t="shared" si="2"/>
        <v>2912</v>
      </c>
      <c r="K24" s="24">
        <v>56</v>
      </c>
      <c r="L24" s="24">
        <v>643</v>
      </c>
      <c r="M24" s="24">
        <v>2213</v>
      </c>
      <c r="N24" s="24">
        <f t="shared" si="3"/>
        <v>9628</v>
      </c>
      <c r="O24" s="24">
        <v>179</v>
      </c>
      <c r="P24" s="24">
        <v>9001</v>
      </c>
      <c r="Q24" s="24">
        <v>448</v>
      </c>
      <c r="R24" s="24">
        <f t="shared" si="4"/>
        <v>190</v>
      </c>
      <c r="S24" s="24">
        <v>4</v>
      </c>
      <c r="T24" s="24">
        <v>152</v>
      </c>
      <c r="U24" s="24">
        <v>34</v>
      </c>
      <c r="V24" s="24">
        <f t="shared" si="5"/>
        <v>2863</v>
      </c>
      <c r="W24" s="24">
        <v>59</v>
      </c>
      <c r="X24" s="25">
        <v>2804</v>
      </c>
      <c r="Z24" s="9"/>
    </row>
    <row r="25" spans="1:26" ht="25.5" customHeight="1">
      <c r="A25" s="26" t="s">
        <v>24</v>
      </c>
      <c r="S25" s="27"/>
      <c r="T25" s="27"/>
      <c r="U25" s="27"/>
      <c r="V25" s="27"/>
      <c r="W25" s="27"/>
      <c r="X25" s="28" t="s">
        <v>25</v>
      </c>
    </row>
    <row r="28" spans="1:26" ht="35.25" customHeight="1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6" ht="35.25" customHeight="1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</sheetData>
  <mergeCells count="11">
    <mergeCell ref="V5:X5"/>
    <mergeCell ref="A2:X2"/>
    <mergeCell ref="A3:F3"/>
    <mergeCell ref="A4:B4"/>
    <mergeCell ref="W4:X4"/>
    <mergeCell ref="A5:A6"/>
    <mergeCell ref="B5:E5"/>
    <mergeCell ref="F5:I5"/>
    <mergeCell ref="J5:M5"/>
    <mergeCell ref="N5:Q5"/>
    <mergeCell ref="R5:U5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8"/>
  <sheetViews>
    <sheetView tabSelected="1" workbookViewId="0">
      <selection activeCell="I28" sqref="I28"/>
    </sheetView>
  </sheetViews>
  <sheetFormatPr defaultRowHeight="21.75" customHeight="1"/>
  <cols>
    <col min="1" max="1" width="7.25" style="41" customWidth="1"/>
    <col min="2" max="2" width="10.25" style="41" customWidth="1"/>
    <col min="3" max="3" width="10.5" style="41" customWidth="1"/>
    <col min="4" max="4" width="8.5" style="41" customWidth="1"/>
    <col min="5" max="5" width="9.625" style="41" customWidth="1"/>
    <col min="6" max="6" width="9.25" style="41" customWidth="1"/>
    <col min="7" max="7" width="10.5" style="41" customWidth="1"/>
    <col min="8" max="8" width="9.5" style="41" customWidth="1"/>
    <col min="9" max="9" width="9.625" style="41" customWidth="1"/>
    <col min="10" max="10" width="8" style="41" customWidth="1"/>
    <col min="11" max="11" width="10.5" style="41" customWidth="1"/>
    <col min="12" max="12" width="7.125" style="41" customWidth="1"/>
    <col min="13" max="13" width="9.625" style="41" customWidth="1"/>
    <col min="14" max="14" width="8" style="41" customWidth="1"/>
    <col min="15" max="15" width="10.5" style="41" customWidth="1"/>
    <col min="16" max="16" width="7.5" style="41" customWidth="1"/>
    <col min="17" max="17" width="9.625" style="41" customWidth="1"/>
    <col min="18" max="18" width="8" style="41" customWidth="1"/>
    <col min="19" max="19" width="10.5" style="41" customWidth="1"/>
    <col min="20" max="20" width="7.125" style="41" customWidth="1"/>
    <col min="21" max="21" width="9.625" style="41" customWidth="1"/>
    <col min="22" max="22" width="8" style="41" customWidth="1"/>
    <col min="23" max="23" width="10.5" style="41" customWidth="1"/>
    <col min="24" max="24" width="7.5" style="41" customWidth="1"/>
    <col min="25" max="16384" width="9" style="41"/>
  </cols>
  <sheetData>
    <row r="1" spans="1:25" s="30" customFormat="1" ht="21.75" customHeight="1"/>
    <row r="2" spans="1:25" s="1" customFormat="1" ht="21.75" customHeight="1">
      <c r="A2" s="151" t="s">
        <v>106</v>
      </c>
      <c r="B2" s="151"/>
      <c r="C2" s="151"/>
      <c r="D2" s="151"/>
      <c r="E2" s="151"/>
      <c r="F2" s="151"/>
      <c r="G2" s="151"/>
      <c r="H2" s="151"/>
      <c r="I2" s="151"/>
    </row>
    <row r="3" spans="1:25" s="1" customFormat="1" ht="21.75" customHeight="1">
      <c r="A3" s="31" t="s">
        <v>1</v>
      </c>
      <c r="W3" s="153" t="s">
        <v>107</v>
      </c>
      <c r="X3" s="153"/>
    </row>
    <row r="4" spans="1:25" s="2" customFormat="1" ht="36" customHeight="1">
      <c r="A4" s="156" t="s">
        <v>209</v>
      </c>
      <c r="B4" s="149" t="s">
        <v>4</v>
      </c>
      <c r="C4" s="149"/>
      <c r="D4" s="149"/>
      <c r="E4" s="149"/>
      <c r="F4" s="149" t="s">
        <v>108</v>
      </c>
      <c r="G4" s="149"/>
      <c r="H4" s="149"/>
      <c r="I4" s="149"/>
      <c r="J4" s="149" t="s">
        <v>6</v>
      </c>
      <c r="K4" s="149"/>
      <c r="L4" s="149"/>
      <c r="M4" s="149"/>
      <c r="N4" s="149" t="s">
        <v>7</v>
      </c>
      <c r="O4" s="149"/>
      <c r="P4" s="149"/>
      <c r="Q4" s="149"/>
      <c r="R4" s="149" t="s">
        <v>109</v>
      </c>
      <c r="S4" s="149"/>
      <c r="T4" s="149"/>
      <c r="U4" s="149"/>
      <c r="V4" s="149" t="s">
        <v>110</v>
      </c>
      <c r="W4" s="149"/>
      <c r="X4" s="149"/>
    </row>
    <row r="5" spans="1:25" s="2" customFormat="1" ht="36" customHeight="1">
      <c r="A5" s="157"/>
      <c r="B5" s="3" t="s">
        <v>8</v>
      </c>
      <c r="C5" s="3" t="s">
        <v>111</v>
      </c>
      <c r="D5" s="3" t="s">
        <v>112</v>
      </c>
      <c r="E5" s="3" t="s">
        <v>113</v>
      </c>
      <c r="F5" s="3" t="s">
        <v>8</v>
      </c>
      <c r="G5" s="3" t="s">
        <v>9</v>
      </c>
      <c r="H5" s="3" t="s">
        <v>112</v>
      </c>
      <c r="I5" s="3" t="s">
        <v>11</v>
      </c>
      <c r="J5" s="3" t="s">
        <v>114</v>
      </c>
      <c r="K5" s="3" t="s">
        <v>9</v>
      </c>
      <c r="L5" s="3" t="s">
        <v>10</v>
      </c>
      <c r="M5" s="3" t="s">
        <v>113</v>
      </c>
      <c r="N5" s="3" t="s">
        <v>115</v>
      </c>
      <c r="O5" s="3" t="s">
        <v>9</v>
      </c>
      <c r="P5" s="3" t="s">
        <v>116</v>
      </c>
      <c r="Q5" s="3" t="s">
        <v>117</v>
      </c>
      <c r="R5" s="3" t="s">
        <v>8</v>
      </c>
      <c r="S5" s="3" t="s">
        <v>118</v>
      </c>
      <c r="T5" s="3" t="s">
        <v>119</v>
      </c>
      <c r="U5" s="3" t="s">
        <v>120</v>
      </c>
      <c r="V5" s="3" t="s">
        <v>8</v>
      </c>
      <c r="W5" s="3" t="s">
        <v>118</v>
      </c>
      <c r="X5" s="3" t="s">
        <v>10</v>
      </c>
    </row>
    <row r="6" spans="1:25" s="10" customFormat="1" ht="21.75" customHeight="1">
      <c r="A6" s="4">
        <v>2017</v>
      </c>
      <c r="B6" s="11">
        <v>23268</v>
      </c>
      <c r="C6" s="7">
        <v>271</v>
      </c>
      <c r="D6" s="7">
        <v>22247</v>
      </c>
      <c r="E6" s="7">
        <v>750</v>
      </c>
      <c r="F6" s="7">
        <v>11229</v>
      </c>
      <c r="G6" s="7">
        <v>66</v>
      </c>
      <c r="H6" s="7">
        <v>10998</v>
      </c>
      <c r="I6" s="7">
        <v>211</v>
      </c>
      <c r="J6" s="7">
        <v>779</v>
      </c>
      <c r="K6" s="7">
        <v>52</v>
      </c>
      <c r="L6" s="7">
        <v>639</v>
      </c>
      <c r="M6" s="7">
        <v>100</v>
      </c>
      <c r="N6" s="7">
        <v>8338</v>
      </c>
      <c r="O6" s="7">
        <v>87</v>
      </c>
      <c r="P6" s="7">
        <v>7832</v>
      </c>
      <c r="Q6" s="7">
        <v>419</v>
      </c>
      <c r="R6" s="7">
        <v>87</v>
      </c>
      <c r="S6" s="7">
        <v>2</v>
      </c>
      <c r="T6" s="7">
        <v>65</v>
      </c>
      <c r="U6" s="7">
        <v>20</v>
      </c>
      <c r="V6" s="7">
        <v>2777</v>
      </c>
      <c r="W6" s="7">
        <v>64</v>
      </c>
      <c r="X6" s="8">
        <v>2713</v>
      </c>
    </row>
    <row r="7" spans="1:25" s="10" customFormat="1" ht="21.75" customHeight="1">
      <c r="A7" s="4">
        <v>2018</v>
      </c>
      <c r="B7" s="11">
        <v>24042</v>
      </c>
      <c r="C7" s="7">
        <v>280</v>
      </c>
      <c r="D7" s="7">
        <v>22909</v>
      </c>
      <c r="E7" s="7">
        <v>853</v>
      </c>
      <c r="F7" s="7">
        <v>11636</v>
      </c>
      <c r="G7" s="7">
        <v>85</v>
      </c>
      <c r="H7" s="7">
        <v>11280</v>
      </c>
      <c r="I7" s="7">
        <v>271</v>
      </c>
      <c r="J7" s="7">
        <v>812</v>
      </c>
      <c r="K7" s="7">
        <v>42</v>
      </c>
      <c r="L7" s="7">
        <v>664</v>
      </c>
      <c r="M7" s="7">
        <v>106</v>
      </c>
      <c r="N7" s="7">
        <v>8693</v>
      </c>
      <c r="O7" s="7">
        <v>94</v>
      </c>
      <c r="P7" s="7">
        <v>8150</v>
      </c>
      <c r="Q7" s="7">
        <v>449</v>
      </c>
      <c r="R7" s="7">
        <v>97</v>
      </c>
      <c r="S7" s="7">
        <v>1</v>
      </c>
      <c r="T7" s="7">
        <v>69</v>
      </c>
      <c r="U7" s="7">
        <v>27</v>
      </c>
      <c r="V7" s="7">
        <v>2804</v>
      </c>
      <c r="W7" s="7">
        <v>58</v>
      </c>
      <c r="X7" s="8">
        <v>2746</v>
      </c>
    </row>
    <row r="8" spans="1:25" s="10" customFormat="1" ht="21.75" customHeight="1">
      <c r="A8" s="4">
        <v>2019</v>
      </c>
      <c r="B8" s="11">
        <v>24723</v>
      </c>
      <c r="C8" s="7">
        <v>334</v>
      </c>
      <c r="D8" s="7">
        <v>23171</v>
      </c>
      <c r="E8" s="7">
        <v>1218</v>
      </c>
      <c r="F8" s="7">
        <v>12149</v>
      </c>
      <c r="G8" s="7">
        <v>91</v>
      </c>
      <c r="H8" s="7">
        <v>11439</v>
      </c>
      <c r="I8" s="7">
        <v>619</v>
      </c>
      <c r="J8" s="7">
        <v>824</v>
      </c>
      <c r="K8" s="7">
        <v>59</v>
      </c>
      <c r="L8" s="7">
        <v>644</v>
      </c>
      <c r="M8" s="7">
        <v>121</v>
      </c>
      <c r="N8" s="7">
        <v>8800</v>
      </c>
      <c r="O8" s="7">
        <v>124</v>
      </c>
      <c r="P8" s="7">
        <v>8225</v>
      </c>
      <c r="Q8" s="7">
        <v>451</v>
      </c>
      <c r="R8" s="7">
        <v>100</v>
      </c>
      <c r="S8" s="7">
        <v>1</v>
      </c>
      <c r="T8" s="7">
        <v>72</v>
      </c>
      <c r="U8" s="7">
        <v>27</v>
      </c>
      <c r="V8" s="7">
        <v>2850</v>
      </c>
      <c r="W8" s="7">
        <v>59</v>
      </c>
      <c r="X8" s="8">
        <v>2791</v>
      </c>
      <c r="Y8" s="9"/>
    </row>
    <row r="9" spans="1:25" s="10" customFormat="1" ht="21.75" customHeight="1">
      <c r="A9" s="4">
        <v>2020</v>
      </c>
      <c r="B9" s="11">
        <v>69299</v>
      </c>
      <c r="C9" s="7">
        <v>369</v>
      </c>
      <c r="D9" s="7">
        <v>23738</v>
      </c>
      <c r="E9" s="7">
        <v>45192</v>
      </c>
      <c r="F9" s="7">
        <v>55216</v>
      </c>
      <c r="G9" s="7">
        <v>94</v>
      </c>
      <c r="H9" s="7">
        <v>11713</v>
      </c>
      <c r="I9" s="7">
        <v>43409</v>
      </c>
      <c r="J9" s="7">
        <v>2027</v>
      </c>
      <c r="K9" s="7">
        <v>61</v>
      </c>
      <c r="L9" s="7">
        <v>658</v>
      </c>
      <c r="M9" s="7">
        <v>1308</v>
      </c>
      <c r="N9" s="7">
        <v>9056</v>
      </c>
      <c r="O9" s="7">
        <v>154</v>
      </c>
      <c r="P9" s="7">
        <v>8457</v>
      </c>
      <c r="Q9" s="7">
        <v>445</v>
      </c>
      <c r="R9" s="7">
        <v>164</v>
      </c>
      <c r="S9" s="7">
        <v>1</v>
      </c>
      <c r="T9" s="7">
        <v>133</v>
      </c>
      <c r="U9" s="7">
        <v>30</v>
      </c>
      <c r="V9" s="7">
        <v>2836</v>
      </c>
      <c r="W9" s="7">
        <v>59</v>
      </c>
      <c r="X9" s="8">
        <v>2777</v>
      </c>
      <c r="Y9" s="9"/>
    </row>
    <row r="10" spans="1:25" s="10" customFormat="1" ht="21.75" customHeight="1">
      <c r="A10" s="4">
        <v>2021</v>
      </c>
      <c r="B10" s="11">
        <v>108444</v>
      </c>
      <c r="C10" s="7">
        <v>393</v>
      </c>
      <c r="D10" s="7">
        <v>24506</v>
      </c>
      <c r="E10" s="7">
        <v>83545</v>
      </c>
      <c r="F10" s="7">
        <v>93456</v>
      </c>
      <c r="G10" s="7">
        <v>103</v>
      </c>
      <c r="H10" s="7">
        <v>12169</v>
      </c>
      <c r="I10" s="7">
        <v>81184</v>
      </c>
      <c r="J10" s="7">
        <v>2574</v>
      </c>
      <c r="K10" s="7">
        <v>53</v>
      </c>
      <c r="L10" s="7">
        <v>644</v>
      </c>
      <c r="M10" s="7">
        <v>1877</v>
      </c>
      <c r="N10" s="7">
        <v>9370</v>
      </c>
      <c r="O10" s="7">
        <v>173</v>
      </c>
      <c r="P10" s="7">
        <v>8746</v>
      </c>
      <c r="Q10" s="7">
        <v>451</v>
      </c>
      <c r="R10" s="7">
        <v>181</v>
      </c>
      <c r="S10" s="7">
        <v>2</v>
      </c>
      <c r="T10" s="7">
        <v>146</v>
      </c>
      <c r="U10" s="7">
        <v>33</v>
      </c>
      <c r="V10" s="7">
        <v>2863</v>
      </c>
      <c r="W10" s="7">
        <v>62</v>
      </c>
      <c r="X10" s="8">
        <v>2801</v>
      </c>
      <c r="Y10" s="9"/>
    </row>
    <row r="11" spans="1:25" s="9" customFormat="1" ht="21.75" customHeight="1">
      <c r="A11" s="12">
        <v>2022</v>
      </c>
      <c r="B11" s="13">
        <f>SUM(B12:B25)</f>
        <v>127017</v>
      </c>
      <c r="C11" s="14">
        <f>G11+K11+O11+S11+W11</f>
        <v>403</v>
      </c>
      <c r="D11" s="14">
        <f>H11+L11+P11+T11+X11</f>
        <v>25343</v>
      </c>
      <c r="E11" s="14">
        <f>I11+M11+Q11+U11</f>
        <v>101271</v>
      </c>
      <c r="F11" s="14">
        <f t="shared" ref="F11:U11" si="0">SUM(F12:F25)</f>
        <v>111440</v>
      </c>
      <c r="G11" s="14">
        <f t="shared" si="0"/>
        <v>105</v>
      </c>
      <c r="H11" s="14">
        <f t="shared" si="0"/>
        <v>12759</v>
      </c>
      <c r="I11" s="14">
        <f t="shared" si="0"/>
        <v>98576</v>
      </c>
      <c r="J11" s="14">
        <f t="shared" si="0"/>
        <v>2912</v>
      </c>
      <c r="K11" s="14">
        <f t="shared" si="0"/>
        <v>56</v>
      </c>
      <c r="L11" s="14">
        <f t="shared" si="0"/>
        <v>643</v>
      </c>
      <c r="M11" s="14">
        <f t="shared" si="0"/>
        <v>2213</v>
      </c>
      <c r="N11" s="14">
        <f t="shared" si="0"/>
        <v>9628</v>
      </c>
      <c r="O11" s="14">
        <f t="shared" si="0"/>
        <v>179</v>
      </c>
      <c r="P11" s="14">
        <f t="shared" si="0"/>
        <v>9001</v>
      </c>
      <c r="Q11" s="14">
        <f t="shared" si="0"/>
        <v>448</v>
      </c>
      <c r="R11" s="14">
        <f t="shared" si="0"/>
        <v>190</v>
      </c>
      <c r="S11" s="14">
        <f t="shared" si="0"/>
        <v>4</v>
      </c>
      <c r="T11" s="14">
        <f t="shared" si="0"/>
        <v>152</v>
      </c>
      <c r="U11" s="14">
        <f t="shared" si="0"/>
        <v>34</v>
      </c>
      <c r="V11" s="14">
        <f t="shared" ref="V11:X11" si="1">SUM(V12:V25)</f>
        <v>2847</v>
      </c>
      <c r="W11" s="14">
        <f t="shared" si="1"/>
        <v>59</v>
      </c>
      <c r="X11" s="15">
        <f t="shared" si="1"/>
        <v>2788</v>
      </c>
      <c r="Y11" s="10"/>
    </row>
    <row r="12" spans="1:25" s="1" customFormat="1" ht="21.75" customHeight="1">
      <c r="A12" s="32" t="s">
        <v>121</v>
      </c>
      <c r="B12" s="13">
        <f t="shared" ref="B12:B25" si="2">SUM(C12:E12)</f>
        <v>3032</v>
      </c>
      <c r="C12" s="14">
        <f t="shared" ref="C12:D25" si="3">G12+K12+O12+S12+W12</f>
        <v>20</v>
      </c>
      <c r="D12" s="14">
        <f t="shared" si="3"/>
        <v>2971</v>
      </c>
      <c r="E12" s="14">
        <f t="shared" ref="E12:E25" si="4">I12+M12+Q12+U12</f>
        <v>41</v>
      </c>
      <c r="F12" s="18">
        <f>SUM(G12:I12)</f>
        <v>1561</v>
      </c>
      <c r="G12" s="18">
        <v>4</v>
      </c>
      <c r="H12" s="18">
        <v>1548</v>
      </c>
      <c r="I12" s="18">
        <v>9</v>
      </c>
      <c r="J12" s="18">
        <f>SUM(K12:M12)</f>
        <v>102</v>
      </c>
      <c r="K12" s="18">
        <v>4</v>
      </c>
      <c r="L12" s="18">
        <v>83</v>
      </c>
      <c r="M12" s="18">
        <v>15</v>
      </c>
      <c r="N12" s="18">
        <f>SUM(O12:Q12)</f>
        <v>1155</v>
      </c>
      <c r="O12" s="18">
        <v>8</v>
      </c>
      <c r="P12" s="18">
        <v>1135</v>
      </c>
      <c r="Q12" s="18">
        <v>12</v>
      </c>
      <c r="R12" s="18">
        <f>SUM(S12:U12)</f>
        <v>12</v>
      </c>
      <c r="S12" s="18">
        <v>0</v>
      </c>
      <c r="T12" s="18">
        <v>7</v>
      </c>
      <c r="U12" s="18">
        <v>5</v>
      </c>
      <c r="V12" s="18">
        <f>W12+X12</f>
        <v>202</v>
      </c>
      <c r="W12" s="33">
        <v>4</v>
      </c>
      <c r="X12" s="34">
        <v>198</v>
      </c>
    </row>
    <row r="13" spans="1:25" s="1" customFormat="1" ht="21.75" customHeight="1">
      <c r="A13" s="32" t="s">
        <v>122</v>
      </c>
      <c r="B13" s="13">
        <f t="shared" si="2"/>
        <v>105545</v>
      </c>
      <c r="C13" s="14">
        <f t="shared" si="3"/>
        <v>114</v>
      </c>
      <c r="D13" s="14">
        <f t="shared" si="3"/>
        <v>4452</v>
      </c>
      <c r="E13" s="14">
        <f t="shared" si="4"/>
        <v>100979</v>
      </c>
      <c r="F13" s="18">
        <f t="shared" ref="F13:F25" si="5">SUM(G13:I13)</f>
        <v>100820</v>
      </c>
      <c r="G13" s="18">
        <v>32</v>
      </c>
      <c r="H13" s="18">
        <v>2259</v>
      </c>
      <c r="I13" s="18">
        <v>98529</v>
      </c>
      <c r="J13" s="18">
        <f t="shared" ref="J13:J25" si="6">SUM(K13:M13)</f>
        <v>2310</v>
      </c>
      <c r="K13" s="18">
        <v>14</v>
      </c>
      <c r="L13" s="18">
        <v>112</v>
      </c>
      <c r="M13" s="18">
        <v>2184</v>
      </c>
      <c r="N13" s="18">
        <f t="shared" ref="N13:N25" si="7">SUM(O13:Q13)</f>
        <v>1835</v>
      </c>
      <c r="O13" s="18">
        <v>65</v>
      </c>
      <c r="P13" s="18">
        <v>1527</v>
      </c>
      <c r="Q13" s="18">
        <v>243</v>
      </c>
      <c r="R13" s="18">
        <f t="shared" ref="R13:R25" si="8">SUM(S13:U13)</f>
        <v>92</v>
      </c>
      <c r="S13" s="18">
        <v>0</v>
      </c>
      <c r="T13" s="18">
        <v>69</v>
      </c>
      <c r="U13" s="18">
        <v>23</v>
      </c>
      <c r="V13" s="18">
        <f t="shared" ref="V13:V25" si="9">W13+X13</f>
        <v>488</v>
      </c>
      <c r="W13" s="33">
        <v>3</v>
      </c>
      <c r="X13" s="34">
        <v>485</v>
      </c>
    </row>
    <row r="14" spans="1:25" s="1" customFormat="1" ht="21.75" customHeight="1">
      <c r="A14" s="32" t="s">
        <v>26</v>
      </c>
      <c r="B14" s="13">
        <f t="shared" si="2"/>
        <v>1204</v>
      </c>
      <c r="C14" s="14">
        <f t="shared" si="3"/>
        <v>20</v>
      </c>
      <c r="D14" s="14">
        <f t="shared" si="3"/>
        <v>1180</v>
      </c>
      <c r="E14" s="14">
        <f t="shared" si="4"/>
        <v>4</v>
      </c>
      <c r="F14" s="18">
        <f t="shared" si="5"/>
        <v>635</v>
      </c>
      <c r="G14" s="18">
        <v>7</v>
      </c>
      <c r="H14" s="18">
        <v>626</v>
      </c>
      <c r="I14" s="18">
        <v>2</v>
      </c>
      <c r="J14" s="18">
        <f t="shared" si="6"/>
        <v>23</v>
      </c>
      <c r="K14" s="18">
        <v>2</v>
      </c>
      <c r="L14" s="18">
        <v>21</v>
      </c>
      <c r="M14" s="18">
        <v>0</v>
      </c>
      <c r="N14" s="18">
        <f t="shared" si="7"/>
        <v>406</v>
      </c>
      <c r="O14" s="18">
        <v>7</v>
      </c>
      <c r="P14" s="18">
        <v>398</v>
      </c>
      <c r="Q14" s="18">
        <v>1</v>
      </c>
      <c r="R14" s="18">
        <f t="shared" si="8"/>
        <v>2</v>
      </c>
      <c r="S14" s="18">
        <v>0</v>
      </c>
      <c r="T14" s="18">
        <v>1</v>
      </c>
      <c r="U14" s="18">
        <v>1</v>
      </c>
      <c r="V14" s="18">
        <f t="shared" si="9"/>
        <v>138</v>
      </c>
      <c r="W14" s="33">
        <v>4</v>
      </c>
      <c r="X14" s="34">
        <v>134</v>
      </c>
    </row>
    <row r="15" spans="1:25" s="1" customFormat="1" ht="21.75" customHeight="1">
      <c r="A15" s="32" t="s">
        <v>123</v>
      </c>
      <c r="B15" s="13">
        <f t="shared" si="2"/>
        <v>2186</v>
      </c>
      <c r="C15" s="14">
        <f t="shared" si="3"/>
        <v>22</v>
      </c>
      <c r="D15" s="14">
        <f t="shared" si="3"/>
        <v>2151</v>
      </c>
      <c r="E15" s="14">
        <f t="shared" si="4"/>
        <v>13</v>
      </c>
      <c r="F15" s="18">
        <f t="shared" si="5"/>
        <v>1058</v>
      </c>
      <c r="G15" s="18">
        <v>5</v>
      </c>
      <c r="H15" s="18">
        <v>1048</v>
      </c>
      <c r="I15" s="18">
        <v>5</v>
      </c>
      <c r="J15" s="18">
        <f t="shared" si="6"/>
        <v>58</v>
      </c>
      <c r="K15" s="18">
        <v>3</v>
      </c>
      <c r="L15" s="18">
        <v>55</v>
      </c>
      <c r="M15" s="18">
        <v>0</v>
      </c>
      <c r="N15" s="18">
        <f t="shared" si="7"/>
        <v>861</v>
      </c>
      <c r="O15" s="18">
        <v>9</v>
      </c>
      <c r="P15" s="18">
        <v>844</v>
      </c>
      <c r="Q15" s="18">
        <v>8</v>
      </c>
      <c r="R15" s="18">
        <f t="shared" si="8"/>
        <v>6</v>
      </c>
      <c r="S15" s="18">
        <v>0</v>
      </c>
      <c r="T15" s="18">
        <v>6</v>
      </c>
      <c r="U15" s="18">
        <v>0</v>
      </c>
      <c r="V15" s="18">
        <f t="shared" si="9"/>
        <v>203</v>
      </c>
      <c r="W15" s="33">
        <v>5</v>
      </c>
      <c r="X15" s="34">
        <v>198</v>
      </c>
    </row>
    <row r="16" spans="1:25" s="1" customFormat="1" ht="21.75" customHeight="1">
      <c r="A16" s="32" t="s">
        <v>124</v>
      </c>
      <c r="B16" s="13">
        <f t="shared" si="2"/>
        <v>1866</v>
      </c>
      <c r="C16" s="14">
        <f t="shared" si="3"/>
        <v>16</v>
      </c>
      <c r="D16" s="14">
        <f t="shared" si="3"/>
        <v>1774</v>
      </c>
      <c r="E16" s="14">
        <f t="shared" si="4"/>
        <v>76</v>
      </c>
      <c r="F16" s="18">
        <f t="shared" si="5"/>
        <v>794</v>
      </c>
      <c r="G16" s="18">
        <v>4</v>
      </c>
      <c r="H16" s="18">
        <v>787</v>
      </c>
      <c r="I16" s="18">
        <v>3</v>
      </c>
      <c r="J16" s="18">
        <f t="shared" si="6"/>
        <v>64</v>
      </c>
      <c r="K16" s="18">
        <v>2</v>
      </c>
      <c r="L16" s="18">
        <v>62</v>
      </c>
      <c r="M16" s="18">
        <v>0</v>
      </c>
      <c r="N16" s="18">
        <f t="shared" si="7"/>
        <v>742</v>
      </c>
      <c r="O16" s="18">
        <v>9</v>
      </c>
      <c r="P16" s="18">
        <v>662</v>
      </c>
      <c r="Q16" s="18">
        <v>71</v>
      </c>
      <c r="R16" s="18">
        <f t="shared" si="8"/>
        <v>14</v>
      </c>
      <c r="S16" s="18">
        <v>0</v>
      </c>
      <c r="T16" s="18">
        <v>12</v>
      </c>
      <c r="U16" s="18">
        <v>2</v>
      </c>
      <c r="V16" s="18">
        <f t="shared" si="9"/>
        <v>252</v>
      </c>
      <c r="W16" s="33">
        <v>1</v>
      </c>
      <c r="X16" s="34">
        <v>251</v>
      </c>
    </row>
    <row r="17" spans="1:24" s="1" customFormat="1" ht="21.75" customHeight="1">
      <c r="A17" s="32" t="s">
        <v>29</v>
      </c>
      <c r="B17" s="13">
        <f t="shared" si="2"/>
        <v>2471</v>
      </c>
      <c r="C17" s="14">
        <f t="shared" si="3"/>
        <v>18</v>
      </c>
      <c r="D17" s="14">
        <f t="shared" si="3"/>
        <v>2442</v>
      </c>
      <c r="E17" s="14">
        <f t="shared" si="4"/>
        <v>11</v>
      </c>
      <c r="F17" s="18">
        <f t="shared" si="5"/>
        <v>1100</v>
      </c>
      <c r="G17" s="18">
        <v>6</v>
      </c>
      <c r="H17" s="18">
        <v>1090</v>
      </c>
      <c r="I17" s="18">
        <v>4</v>
      </c>
      <c r="J17" s="18">
        <f t="shared" si="6"/>
        <v>71</v>
      </c>
      <c r="K17" s="18">
        <v>1</v>
      </c>
      <c r="L17" s="18">
        <v>69</v>
      </c>
      <c r="M17" s="18">
        <v>1</v>
      </c>
      <c r="N17" s="18">
        <f t="shared" si="7"/>
        <v>914</v>
      </c>
      <c r="O17" s="18">
        <v>7</v>
      </c>
      <c r="P17" s="18">
        <v>901</v>
      </c>
      <c r="Q17" s="18">
        <v>6</v>
      </c>
      <c r="R17" s="18">
        <f t="shared" si="8"/>
        <v>7</v>
      </c>
      <c r="S17" s="18">
        <v>1</v>
      </c>
      <c r="T17" s="18">
        <v>6</v>
      </c>
      <c r="U17" s="18">
        <v>0</v>
      </c>
      <c r="V17" s="18">
        <f t="shared" si="9"/>
        <v>379</v>
      </c>
      <c r="W17" s="33">
        <v>3</v>
      </c>
      <c r="X17" s="34">
        <v>376</v>
      </c>
    </row>
    <row r="18" spans="1:24" s="1" customFormat="1" ht="21.75" customHeight="1">
      <c r="A18" s="32" t="s">
        <v>125</v>
      </c>
      <c r="B18" s="13">
        <f t="shared" si="2"/>
        <v>1772</v>
      </c>
      <c r="C18" s="14">
        <f t="shared" si="3"/>
        <v>20</v>
      </c>
      <c r="D18" s="14">
        <f t="shared" si="3"/>
        <v>1741</v>
      </c>
      <c r="E18" s="14">
        <f t="shared" si="4"/>
        <v>11</v>
      </c>
      <c r="F18" s="18">
        <f t="shared" si="5"/>
        <v>823</v>
      </c>
      <c r="G18" s="18">
        <v>6</v>
      </c>
      <c r="H18" s="18">
        <v>814</v>
      </c>
      <c r="I18" s="18">
        <v>3</v>
      </c>
      <c r="J18" s="18">
        <f t="shared" si="6"/>
        <v>43</v>
      </c>
      <c r="K18" s="18">
        <v>1</v>
      </c>
      <c r="L18" s="18">
        <v>40</v>
      </c>
      <c r="M18" s="18">
        <v>2</v>
      </c>
      <c r="N18" s="18">
        <f t="shared" si="7"/>
        <v>688</v>
      </c>
      <c r="O18" s="18">
        <v>8</v>
      </c>
      <c r="P18" s="18">
        <v>674</v>
      </c>
      <c r="Q18" s="18">
        <v>6</v>
      </c>
      <c r="R18" s="18">
        <f t="shared" si="8"/>
        <v>10</v>
      </c>
      <c r="S18" s="18">
        <v>0</v>
      </c>
      <c r="T18" s="18">
        <v>10</v>
      </c>
      <c r="U18" s="18">
        <v>0</v>
      </c>
      <c r="V18" s="18">
        <f t="shared" si="9"/>
        <v>208</v>
      </c>
      <c r="W18" s="33">
        <v>5</v>
      </c>
      <c r="X18" s="34">
        <v>203</v>
      </c>
    </row>
    <row r="19" spans="1:24" s="1" customFormat="1" ht="21.75" customHeight="1">
      <c r="A19" s="32" t="s">
        <v>126</v>
      </c>
      <c r="B19" s="13">
        <f t="shared" si="2"/>
        <v>1813</v>
      </c>
      <c r="C19" s="14">
        <f t="shared" si="3"/>
        <v>30</v>
      </c>
      <c r="D19" s="14">
        <f t="shared" si="3"/>
        <v>1744</v>
      </c>
      <c r="E19" s="14">
        <f t="shared" si="4"/>
        <v>39</v>
      </c>
      <c r="F19" s="18">
        <f t="shared" si="5"/>
        <v>1160</v>
      </c>
      <c r="G19" s="18">
        <v>10</v>
      </c>
      <c r="H19" s="18">
        <v>1142</v>
      </c>
      <c r="I19" s="18">
        <v>8</v>
      </c>
      <c r="J19" s="18">
        <f t="shared" si="6"/>
        <v>52</v>
      </c>
      <c r="K19" s="18">
        <v>2</v>
      </c>
      <c r="L19" s="18">
        <v>39</v>
      </c>
      <c r="M19" s="18">
        <v>11</v>
      </c>
      <c r="N19" s="18">
        <f t="shared" si="7"/>
        <v>458</v>
      </c>
      <c r="O19" s="18">
        <v>11</v>
      </c>
      <c r="P19" s="18">
        <v>428</v>
      </c>
      <c r="Q19" s="18">
        <v>19</v>
      </c>
      <c r="R19" s="18">
        <f t="shared" si="8"/>
        <v>5</v>
      </c>
      <c r="S19" s="18">
        <v>0</v>
      </c>
      <c r="T19" s="18">
        <v>4</v>
      </c>
      <c r="U19" s="18">
        <v>1</v>
      </c>
      <c r="V19" s="18">
        <f t="shared" si="9"/>
        <v>138</v>
      </c>
      <c r="W19" s="33">
        <v>7</v>
      </c>
      <c r="X19" s="34">
        <v>131</v>
      </c>
    </row>
    <row r="20" spans="1:24" s="1" customFormat="1" ht="21.75" customHeight="1">
      <c r="A20" s="32" t="s">
        <v>127</v>
      </c>
      <c r="B20" s="13">
        <f t="shared" si="2"/>
        <v>975</v>
      </c>
      <c r="C20" s="14">
        <f t="shared" si="3"/>
        <v>18</v>
      </c>
      <c r="D20" s="14">
        <f t="shared" si="3"/>
        <v>933</v>
      </c>
      <c r="E20" s="14">
        <f t="shared" si="4"/>
        <v>24</v>
      </c>
      <c r="F20" s="18">
        <f t="shared" si="5"/>
        <v>496</v>
      </c>
      <c r="G20" s="18">
        <v>5</v>
      </c>
      <c r="H20" s="18">
        <v>490</v>
      </c>
      <c r="I20" s="18">
        <v>1</v>
      </c>
      <c r="J20" s="18">
        <f t="shared" si="6"/>
        <v>36</v>
      </c>
      <c r="K20" s="18">
        <v>5</v>
      </c>
      <c r="L20" s="18">
        <v>31</v>
      </c>
      <c r="M20" s="18">
        <v>0</v>
      </c>
      <c r="N20" s="18">
        <f t="shared" si="7"/>
        <v>362</v>
      </c>
      <c r="O20" s="18">
        <v>5</v>
      </c>
      <c r="P20" s="18">
        <v>334</v>
      </c>
      <c r="Q20" s="18">
        <v>23</v>
      </c>
      <c r="R20" s="18">
        <f t="shared" si="8"/>
        <v>3</v>
      </c>
      <c r="S20" s="18">
        <v>0</v>
      </c>
      <c r="T20" s="18">
        <v>3</v>
      </c>
      <c r="U20" s="18">
        <v>0</v>
      </c>
      <c r="V20" s="18">
        <f t="shared" si="9"/>
        <v>78</v>
      </c>
      <c r="W20" s="33">
        <v>3</v>
      </c>
      <c r="X20" s="34">
        <v>75</v>
      </c>
    </row>
    <row r="21" spans="1:24" s="1" customFormat="1" ht="21.75" customHeight="1">
      <c r="A21" s="32" t="s">
        <v>128</v>
      </c>
      <c r="B21" s="13">
        <f t="shared" si="2"/>
        <v>1011</v>
      </c>
      <c r="C21" s="14">
        <f t="shared" si="3"/>
        <v>14</v>
      </c>
      <c r="D21" s="14">
        <f t="shared" si="3"/>
        <v>989</v>
      </c>
      <c r="E21" s="14">
        <f t="shared" si="4"/>
        <v>8</v>
      </c>
      <c r="F21" s="18">
        <f t="shared" si="5"/>
        <v>546</v>
      </c>
      <c r="G21" s="18">
        <v>5</v>
      </c>
      <c r="H21" s="18">
        <v>541</v>
      </c>
      <c r="I21" s="18">
        <v>0</v>
      </c>
      <c r="J21" s="18">
        <f t="shared" si="6"/>
        <v>23</v>
      </c>
      <c r="K21" s="18">
        <v>1</v>
      </c>
      <c r="L21" s="18">
        <v>22</v>
      </c>
      <c r="M21" s="18">
        <v>0</v>
      </c>
      <c r="N21" s="18">
        <f t="shared" si="7"/>
        <v>316</v>
      </c>
      <c r="O21" s="18">
        <v>5</v>
      </c>
      <c r="P21" s="18">
        <v>303</v>
      </c>
      <c r="Q21" s="18">
        <v>8</v>
      </c>
      <c r="R21" s="18">
        <f t="shared" si="8"/>
        <v>2</v>
      </c>
      <c r="S21" s="18">
        <v>0</v>
      </c>
      <c r="T21" s="18">
        <v>2</v>
      </c>
      <c r="U21" s="18">
        <v>0</v>
      </c>
      <c r="V21" s="18">
        <f t="shared" si="9"/>
        <v>124</v>
      </c>
      <c r="W21" s="33">
        <v>3</v>
      </c>
      <c r="X21" s="34">
        <v>121</v>
      </c>
    </row>
    <row r="22" spans="1:24" s="1" customFormat="1" ht="21.75" customHeight="1">
      <c r="A22" s="32" t="s">
        <v>129</v>
      </c>
      <c r="B22" s="13">
        <f t="shared" si="2"/>
        <v>1025</v>
      </c>
      <c r="C22" s="14">
        <f t="shared" si="3"/>
        <v>15</v>
      </c>
      <c r="D22" s="14">
        <f t="shared" si="3"/>
        <v>1006</v>
      </c>
      <c r="E22" s="14">
        <f t="shared" si="4"/>
        <v>4</v>
      </c>
      <c r="F22" s="18">
        <f t="shared" si="5"/>
        <v>468</v>
      </c>
      <c r="G22" s="18">
        <v>5</v>
      </c>
      <c r="H22" s="18">
        <v>461</v>
      </c>
      <c r="I22" s="18">
        <v>2</v>
      </c>
      <c r="J22" s="18">
        <f t="shared" si="6"/>
        <v>23</v>
      </c>
      <c r="K22" s="18">
        <v>3</v>
      </c>
      <c r="L22" s="18">
        <v>20</v>
      </c>
      <c r="M22" s="18">
        <v>0</v>
      </c>
      <c r="N22" s="18">
        <f t="shared" si="7"/>
        <v>356</v>
      </c>
      <c r="O22" s="18">
        <v>5</v>
      </c>
      <c r="P22" s="18">
        <v>350</v>
      </c>
      <c r="Q22" s="18">
        <v>1</v>
      </c>
      <c r="R22" s="18">
        <f t="shared" si="8"/>
        <v>8</v>
      </c>
      <c r="S22" s="18">
        <v>0</v>
      </c>
      <c r="T22" s="18">
        <v>7</v>
      </c>
      <c r="U22" s="18">
        <v>1</v>
      </c>
      <c r="V22" s="18">
        <f t="shared" si="9"/>
        <v>170</v>
      </c>
      <c r="W22" s="33">
        <v>2</v>
      </c>
      <c r="X22" s="34">
        <v>168</v>
      </c>
    </row>
    <row r="23" spans="1:24" s="1" customFormat="1" ht="21.75" customHeight="1">
      <c r="A23" s="32" t="s">
        <v>130</v>
      </c>
      <c r="B23" s="13">
        <f t="shared" si="2"/>
        <v>2132</v>
      </c>
      <c r="C23" s="14">
        <f t="shared" si="3"/>
        <v>20</v>
      </c>
      <c r="D23" s="14">
        <f t="shared" si="3"/>
        <v>2059</v>
      </c>
      <c r="E23" s="14">
        <f t="shared" si="4"/>
        <v>53</v>
      </c>
      <c r="F23" s="18">
        <f t="shared" si="5"/>
        <v>1062</v>
      </c>
      <c r="G23" s="18">
        <v>5</v>
      </c>
      <c r="H23" s="18">
        <v>1050</v>
      </c>
      <c r="I23" s="18">
        <v>7</v>
      </c>
      <c r="J23" s="18">
        <f t="shared" si="6"/>
        <v>42</v>
      </c>
      <c r="K23" s="18">
        <v>2</v>
      </c>
      <c r="L23" s="18">
        <v>40</v>
      </c>
      <c r="M23" s="18">
        <v>0</v>
      </c>
      <c r="N23" s="18">
        <f t="shared" si="7"/>
        <v>785</v>
      </c>
      <c r="O23" s="18">
        <v>6</v>
      </c>
      <c r="P23" s="18">
        <v>734</v>
      </c>
      <c r="Q23" s="18">
        <v>45</v>
      </c>
      <c r="R23" s="18">
        <f t="shared" si="8"/>
        <v>17</v>
      </c>
      <c r="S23" s="18">
        <v>0</v>
      </c>
      <c r="T23" s="18">
        <v>16</v>
      </c>
      <c r="U23" s="18">
        <v>1</v>
      </c>
      <c r="V23" s="18">
        <f t="shared" si="9"/>
        <v>226</v>
      </c>
      <c r="W23" s="33">
        <v>7</v>
      </c>
      <c r="X23" s="34">
        <v>219</v>
      </c>
    </row>
    <row r="24" spans="1:24" s="35" customFormat="1" ht="21.75" customHeight="1">
      <c r="A24" s="32" t="s">
        <v>131</v>
      </c>
      <c r="B24" s="13">
        <f t="shared" si="2"/>
        <v>647</v>
      </c>
      <c r="C24" s="14">
        <f t="shared" si="3"/>
        <v>8</v>
      </c>
      <c r="D24" s="14">
        <f t="shared" si="3"/>
        <v>639</v>
      </c>
      <c r="E24" s="14">
        <f t="shared" si="4"/>
        <v>0</v>
      </c>
      <c r="F24" s="18">
        <f t="shared" si="5"/>
        <v>287</v>
      </c>
      <c r="G24" s="18">
        <v>2</v>
      </c>
      <c r="H24" s="18">
        <v>285</v>
      </c>
      <c r="I24" s="18">
        <v>0</v>
      </c>
      <c r="J24" s="18">
        <f t="shared" si="6"/>
        <v>20</v>
      </c>
      <c r="K24" s="18">
        <v>1</v>
      </c>
      <c r="L24" s="18">
        <v>19</v>
      </c>
      <c r="M24" s="18">
        <v>0</v>
      </c>
      <c r="N24" s="18">
        <f t="shared" si="7"/>
        <v>219</v>
      </c>
      <c r="O24" s="18">
        <v>4</v>
      </c>
      <c r="P24" s="18">
        <v>215</v>
      </c>
      <c r="Q24" s="18">
        <v>0</v>
      </c>
      <c r="R24" s="18">
        <f t="shared" si="8"/>
        <v>2</v>
      </c>
      <c r="S24" s="18">
        <v>0</v>
      </c>
      <c r="T24" s="33">
        <v>2</v>
      </c>
      <c r="U24" s="18">
        <v>0</v>
      </c>
      <c r="V24" s="18">
        <f t="shared" si="9"/>
        <v>119</v>
      </c>
      <c r="W24" s="33">
        <v>1</v>
      </c>
      <c r="X24" s="34">
        <v>118</v>
      </c>
    </row>
    <row r="25" spans="1:24" s="35" customFormat="1" ht="21.75" customHeight="1">
      <c r="A25" s="36" t="s">
        <v>132</v>
      </c>
      <c r="B25" s="22">
        <f t="shared" si="2"/>
        <v>1338</v>
      </c>
      <c r="C25" s="23">
        <f t="shared" si="3"/>
        <v>68</v>
      </c>
      <c r="D25" s="23">
        <f t="shared" si="3"/>
        <v>1262</v>
      </c>
      <c r="E25" s="23">
        <f t="shared" si="4"/>
        <v>8</v>
      </c>
      <c r="F25" s="24">
        <f t="shared" si="5"/>
        <v>630</v>
      </c>
      <c r="G25" s="24">
        <v>9</v>
      </c>
      <c r="H25" s="24">
        <v>618</v>
      </c>
      <c r="I25" s="24">
        <v>3</v>
      </c>
      <c r="J25" s="24">
        <f t="shared" si="6"/>
        <v>45</v>
      </c>
      <c r="K25" s="24">
        <v>15</v>
      </c>
      <c r="L25" s="24">
        <v>30</v>
      </c>
      <c r="M25" s="24">
        <v>0</v>
      </c>
      <c r="N25" s="24">
        <f t="shared" si="7"/>
        <v>531</v>
      </c>
      <c r="O25" s="24">
        <v>30</v>
      </c>
      <c r="P25" s="24">
        <v>496</v>
      </c>
      <c r="Q25" s="24">
        <v>5</v>
      </c>
      <c r="R25" s="24">
        <f t="shared" si="8"/>
        <v>10</v>
      </c>
      <c r="S25" s="24">
        <v>3</v>
      </c>
      <c r="T25" s="37">
        <v>7</v>
      </c>
      <c r="U25" s="24">
        <v>0</v>
      </c>
      <c r="V25" s="18">
        <f t="shared" si="9"/>
        <v>122</v>
      </c>
      <c r="W25" s="37">
        <v>11</v>
      </c>
      <c r="X25" s="38">
        <v>111</v>
      </c>
    </row>
    <row r="26" spans="1:24" s="30" customFormat="1" ht="21.75" customHeight="1">
      <c r="A26" s="26" t="s">
        <v>133</v>
      </c>
      <c r="T26" s="39"/>
      <c r="U26" s="39"/>
      <c r="V26" s="39"/>
      <c r="W26" s="39"/>
      <c r="X26" s="40" t="s">
        <v>134</v>
      </c>
    </row>
    <row r="27" spans="1:24" ht="21.75" customHeight="1">
      <c r="C27" s="42"/>
    </row>
    <row r="28" spans="1:24" ht="21.75" customHeight="1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</sheetData>
  <mergeCells count="9">
    <mergeCell ref="A2:I2"/>
    <mergeCell ref="W3:X3"/>
    <mergeCell ref="A4:A5"/>
    <mergeCell ref="B4:E4"/>
    <mergeCell ref="F4:I4"/>
    <mergeCell ref="J4:M4"/>
    <mergeCell ref="N4:Q4"/>
    <mergeCell ref="R4:U4"/>
    <mergeCell ref="V4:X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30"/>
  <sheetViews>
    <sheetView workbookViewId="0">
      <selection activeCell="I30" sqref="I30"/>
    </sheetView>
  </sheetViews>
  <sheetFormatPr defaultRowHeight="16.5"/>
  <cols>
    <col min="2" max="2" width="9.5" customWidth="1"/>
    <col min="3" max="3" width="11" customWidth="1"/>
    <col min="12" max="12" width="11" customWidth="1"/>
    <col min="21" max="21" width="11" customWidth="1"/>
    <col min="30" max="30" width="11" customWidth="1"/>
    <col min="39" max="39" width="11" customWidth="1"/>
  </cols>
  <sheetData>
    <row r="1" spans="1:47" s="44" customForma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</row>
    <row r="2" spans="1:47" ht="21.75" customHeight="1">
      <c r="A2" s="45" t="s">
        <v>135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</row>
    <row r="3" spans="1:47" s="44" customFormat="1" ht="26.25" customHeight="1">
      <c r="A3" s="47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50"/>
      <c r="AP3" s="50"/>
      <c r="AQ3" s="50"/>
      <c r="AR3" s="50"/>
      <c r="AS3" s="50"/>
      <c r="AT3" s="51" t="s">
        <v>38</v>
      </c>
    </row>
    <row r="4" spans="1:47" ht="29.25" customHeight="1">
      <c r="A4" s="171" t="s">
        <v>210</v>
      </c>
      <c r="B4" s="174" t="s">
        <v>136</v>
      </c>
      <c r="C4" s="175"/>
      <c r="D4" s="176"/>
      <c r="E4" s="176"/>
      <c r="F4" s="177"/>
      <c r="G4" s="177"/>
      <c r="H4" s="177"/>
      <c r="I4" s="177"/>
      <c r="J4" s="178"/>
      <c r="K4" s="174" t="s">
        <v>39</v>
      </c>
      <c r="L4" s="175"/>
      <c r="M4" s="176"/>
      <c r="N4" s="176"/>
      <c r="O4" s="177"/>
      <c r="P4" s="177"/>
      <c r="Q4" s="177"/>
      <c r="R4" s="177"/>
      <c r="S4" s="178"/>
      <c r="T4" s="174" t="s">
        <v>137</v>
      </c>
      <c r="U4" s="175"/>
      <c r="V4" s="176"/>
      <c r="W4" s="176"/>
      <c r="X4" s="177"/>
      <c r="Y4" s="177"/>
      <c r="Z4" s="177"/>
      <c r="AA4" s="177"/>
      <c r="AB4" s="178"/>
      <c r="AC4" s="168" t="s">
        <v>138</v>
      </c>
      <c r="AD4" s="169"/>
      <c r="AE4" s="169"/>
      <c r="AF4" s="169"/>
      <c r="AG4" s="169"/>
      <c r="AH4" s="169"/>
      <c r="AI4" s="169"/>
      <c r="AJ4" s="169"/>
      <c r="AK4" s="170"/>
      <c r="AL4" s="168" t="s">
        <v>139</v>
      </c>
      <c r="AM4" s="169"/>
      <c r="AN4" s="169"/>
      <c r="AO4" s="169"/>
      <c r="AP4" s="169"/>
      <c r="AQ4" s="169"/>
      <c r="AR4" s="169"/>
      <c r="AS4" s="169"/>
      <c r="AT4" s="170"/>
    </row>
    <row r="5" spans="1:47" ht="16.5" customHeight="1">
      <c r="A5" s="172"/>
      <c r="B5" s="160"/>
      <c r="C5" s="158" t="s">
        <v>140</v>
      </c>
      <c r="D5" s="158" t="s">
        <v>41</v>
      </c>
      <c r="E5" s="158" t="s">
        <v>42</v>
      </c>
      <c r="F5" s="158" t="s">
        <v>43</v>
      </c>
      <c r="G5" s="158" t="s">
        <v>141</v>
      </c>
      <c r="H5" s="158" t="s">
        <v>45</v>
      </c>
      <c r="I5" s="158" t="s">
        <v>142</v>
      </c>
      <c r="J5" s="158" t="s">
        <v>46</v>
      </c>
      <c r="K5" s="160"/>
      <c r="L5" s="158" t="s">
        <v>143</v>
      </c>
      <c r="M5" s="163" t="s">
        <v>144</v>
      </c>
      <c r="N5" s="158" t="s">
        <v>145</v>
      </c>
      <c r="O5" s="158" t="s">
        <v>146</v>
      </c>
      <c r="P5" s="158" t="s">
        <v>141</v>
      </c>
      <c r="Q5" s="158" t="s">
        <v>147</v>
      </c>
      <c r="R5" s="158" t="s">
        <v>142</v>
      </c>
      <c r="S5" s="158" t="s">
        <v>46</v>
      </c>
      <c r="T5" s="160"/>
      <c r="U5" s="158" t="s">
        <v>148</v>
      </c>
      <c r="V5" s="163" t="s">
        <v>144</v>
      </c>
      <c r="W5" s="158" t="s">
        <v>42</v>
      </c>
      <c r="X5" s="158" t="s">
        <v>149</v>
      </c>
      <c r="Y5" s="158" t="s">
        <v>44</v>
      </c>
      <c r="Z5" s="158" t="s">
        <v>45</v>
      </c>
      <c r="AA5" s="158" t="s">
        <v>142</v>
      </c>
      <c r="AB5" s="158" t="s">
        <v>150</v>
      </c>
      <c r="AC5" s="160"/>
      <c r="AD5" s="158" t="s">
        <v>40</v>
      </c>
      <c r="AE5" s="163" t="s">
        <v>144</v>
      </c>
      <c r="AF5" s="158" t="s">
        <v>151</v>
      </c>
      <c r="AG5" s="158" t="s">
        <v>149</v>
      </c>
      <c r="AH5" s="158" t="s">
        <v>44</v>
      </c>
      <c r="AI5" s="158" t="s">
        <v>45</v>
      </c>
      <c r="AJ5" s="158" t="s">
        <v>142</v>
      </c>
      <c r="AK5" s="158" t="s">
        <v>152</v>
      </c>
      <c r="AL5" s="160"/>
      <c r="AM5" s="158" t="s">
        <v>148</v>
      </c>
      <c r="AN5" s="163" t="s">
        <v>41</v>
      </c>
      <c r="AO5" s="158" t="s">
        <v>145</v>
      </c>
      <c r="AP5" s="158" t="s">
        <v>149</v>
      </c>
      <c r="AQ5" s="158" t="s">
        <v>141</v>
      </c>
      <c r="AR5" s="158" t="s">
        <v>45</v>
      </c>
      <c r="AS5" s="158" t="s">
        <v>153</v>
      </c>
      <c r="AT5" s="158" t="s">
        <v>154</v>
      </c>
    </row>
    <row r="6" spans="1:47" ht="18.75" customHeight="1">
      <c r="A6" s="172"/>
      <c r="B6" s="161"/>
      <c r="C6" s="159"/>
      <c r="D6" s="159"/>
      <c r="E6" s="159"/>
      <c r="F6" s="159"/>
      <c r="G6" s="159"/>
      <c r="H6" s="159"/>
      <c r="I6" s="159"/>
      <c r="J6" s="159"/>
      <c r="K6" s="161"/>
      <c r="L6" s="159"/>
      <c r="M6" s="164"/>
      <c r="N6" s="159"/>
      <c r="O6" s="159"/>
      <c r="P6" s="159"/>
      <c r="Q6" s="159"/>
      <c r="R6" s="159"/>
      <c r="S6" s="159"/>
      <c r="T6" s="161"/>
      <c r="U6" s="159"/>
      <c r="V6" s="164"/>
      <c r="W6" s="159"/>
      <c r="X6" s="159"/>
      <c r="Y6" s="159"/>
      <c r="Z6" s="159"/>
      <c r="AA6" s="159"/>
      <c r="AB6" s="159"/>
      <c r="AC6" s="161"/>
      <c r="AD6" s="159"/>
      <c r="AE6" s="164"/>
      <c r="AF6" s="159"/>
      <c r="AG6" s="159"/>
      <c r="AH6" s="159"/>
      <c r="AI6" s="159"/>
      <c r="AJ6" s="159"/>
      <c r="AK6" s="159"/>
      <c r="AL6" s="161"/>
      <c r="AM6" s="159"/>
      <c r="AN6" s="164"/>
      <c r="AO6" s="159"/>
      <c r="AP6" s="159"/>
      <c r="AQ6" s="159"/>
      <c r="AR6" s="159"/>
      <c r="AS6" s="159"/>
      <c r="AT6" s="159"/>
    </row>
    <row r="7" spans="1:47" ht="18.75" customHeight="1">
      <c r="A7" s="173"/>
      <c r="B7" s="162"/>
      <c r="C7" s="159"/>
      <c r="D7" s="159"/>
      <c r="E7" s="159"/>
      <c r="F7" s="159"/>
      <c r="G7" s="159"/>
      <c r="H7" s="159"/>
      <c r="I7" s="159"/>
      <c r="J7" s="159"/>
      <c r="K7" s="162"/>
      <c r="L7" s="159"/>
      <c r="M7" s="165"/>
      <c r="N7" s="159"/>
      <c r="O7" s="159"/>
      <c r="P7" s="159"/>
      <c r="Q7" s="159"/>
      <c r="R7" s="159"/>
      <c r="S7" s="159"/>
      <c r="T7" s="162"/>
      <c r="U7" s="159"/>
      <c r="V7" s="165"/>
      <c r="W7" s="159"/>
      <c r="X7" s="159"/>
      <c r="Y7" s="159"/>
      <c r="Z7" s="159"/>
      <c r="AA7" s="159"/>
      <c r="AB7" s="159"/>
      <c r="AC7" s="162"/>
      <c r="AD7" s="159"/>
      <c r="AE7" s="165"/>
      <c r="AF7" s="159"/>
      <c r="AG7" s="159"/>
      <c r="AH7" s="159"/>
      <c r="AI7" s="159"/>
      <c r="AJ7" s="159"/>
      <c r="AK7" s="159"/>
      <c r="AL7" s="162"/>
      <c r="AM7" s="159"/>
      <c r="AN7" s="165"/>
      <c r="AO7" s="159"/>
      <c r="AP7" s="159"/>
      <c r="AQ7" s="159"/>
      <c r="AR7" s="159"/>
      <c r="AS7" s="159"/>
      <c r="AT7" s="159"/>
    </row>
    <row r="8" spans="1:47" ht="18.75" customHeight="1">
      <c r="A8" s="52">
        <v>2018</v>
      </c>
      <c r="B8" s="53">
        <v>23915</v>
      </c>
      <c r="C8" s="54">
        <v>7</v>
      </c>
      <c r="D8" s="54">
        <v>7861</v>
      </c>
      <c r="E8" s="54">
        <v>13817</v>
      </c>
      <c r="F8" s="54">
        <v>1191</v>
      </c>
      <c r="G8" s="54">
        <v>23</v>
      </c>
      <c r="H8" s="54">
        <v>179</v>
      </c>
      <c r="I8" s="54">
        <v>0</v>
      </c>
      <c r="J8" s="54">
        <v>1</v>
      </c>
      <c r="K8" s="54">
        <v>11636</v>
      </c>
      <c r="L8" s="54">
        <v>2</v>
      </c>
      <c r="M8" s="54">
        <v>5989</v>
      </c>
      <c r="N8" s="54">
        <v>4351</v>
      </c>
      <c r="O8" s="54">
        <v>1092</v>
      </c>
      <c r="P8" s="54">
        <v>23</v>
      </c>
      <c r="Q8" s="54">
        <v>179</v>
      </c>
      <c r="R8" s="54">
        <v>0</v>
      </c>
      <c r="S8" s="54">
        <v>0</v>
      </c>
      <c r="T8" s="54">
        <v>812</v>
      </c>
      <c r="U8" s="54">
        <v>5</v>
      </c>
      <c r="V8" s="54">
        <v>2</v>
      </c>
      <c r="W8" s="54">
        <v>779</v>
      </c>
      <c r="X8" s="54">
        <v>26</v>
      </c>
      <c r="Y8" s="54">
        <v>0</v>
      </c>
      <c r="Z8" s="54">
        <v>0</v>
      </c>
      <c r="AA8" s="54">
        <v>0</v>
      </c>
      <c r="AB8" s="54">
        <v>0</v>
      </c>
      <c r="AC8" s="54">
        <v>8693</v>
      </c>
      <c r="AD8" s="54">
        <v>0</v>
      </c>
      <c r="AE8" s="54">
        <v>29</v>
      </c>
      <c r="AF8" s="54">
        <v>8590</v>
      </c>
      <c r="AG8" s="54">
        <v>73</v>
      </c>
      <c r="AH8" s="54">
        <v>0</v>
      </c>
      <c r="AI8" s="54">
        <v>0</v>
      </c>
      <c r="AJ8" s="54">
        <v>0</v>
      </c>
      <c r="AK8" s="54">
        <v>1</v>
      </c>
      <c r="AL8" s="54">
        <v>97</v>
      </c>
      <c r="AM8" s="54">
        <v>0</v>
      </c>
      <c r="AN8" s="54">
        <v>0</v>
      </c>
      <c r="AO8" s="54">
        <v>97</v>
      </c>
      <c r="AP8" s="54">
        <v>0</v>
      </c>
      <c r="AQ8" s="54">
        <v>0</v>
      </c>
      <c r="AR8" s="54">
        <v>0</v>
      </c>
      <c r="AS8" s="54">
        <v>0</v>
      </c>
      <c r="AT8" s="55">
        <v>0</v>
      </c>
      <c r="AU8" s="56"/>
    </row>
    <row r="9" spans="1:47" ht="18.75" customHeight="1">
      <c r="A9" s="57">
        <v>2019</v>
      </c>
      <c r="B9" s="53">
        <v>21873</v>
      </c>
      <c r="C9" s="54">
        <v>2</v>
      </c>
      <c r="D9" s="54">
        <v>6459</v>
      </c>
      <c r="E9" s="54">
        <v>14053</v>
      </c>
      <c r="F9" s="54">
        <v>1103</v>
      </c>
      <c r="G9" s="54">
        <v>37</v>
      </c>
      <c r="H9" s="54">
        <v>218</v>
      </c>
      <c r="I9" s="54">
        <v>0</v>
      </c>
      <c r="J9" s="54">
        <v>1</v>
      </c>
      <c r="K9" s="54">
        <v>12149</v>
      </c>
      <c r="L9" s="54">
        <v>1</v>
      </c>
      <c r="M9" s="54">
        <v>6423</v>
      </c>
      <c r="N9" s="54">
        <v>4455</v>
      </c>
      <c r="O9" s="54">
        <v>1015</v>
      </c>
      <c r="P9" s="54">
        <v>37</v>
      </c>
      <c r="Q9" s="54">
        <v>218</v>
      </c>
      <c r="R9" s="54">
        <v>0</v>
      </c>
      <c r="S9" s="54">
        <v>0</v>
      </c>
      <c r="T9" s="54">
        <v>824</v>
      </c>
      <c r="U9" s="54">
        <v>0</v>
      </c>
      <c r="V9" s="54">
        <v>3</v>
      </c>
      <c r="W9" s="54">
        <v>795</v>
      </c>
      <c r="X9" s="54">
        <v>26</v>
      </c>
      <c r="Y9" s="54">
        <v>0</v>
      </c>
      <c r="Z9" s="54">
        <v>0</v>
      </c>
      <c r="AA9" s="54">
        <v>0</v>
      </c>
      <c r="AB9" s="54">
        <v>0</v>
      </c>
      <c r="AC9" s="54">
        <v>8800</v>
      </c>
      <c r="AD9" s="54">
        <v>1</v>
      </c>
      <c r="AE9" s="54">
        <v>33</v>
      </c>
      <c r="AF9" s="54">
        <v>8703</v>
      </c>
      <c r="AG9" s="54">
        <v>62</v>
      </c>
      <c r="AH9" s="54">
        <v>0</v>
      </c>
      <c r="AI9" s="54">
        <v>0</v>
      </c>
      <c r="AJ9" s="54">
        <v>0</v>
      </c>
      <c r="AK9" s="54">
        <v>1</v>
      </c>
      <c r="AL9" s="54">
        <v>100</v>
      </c>
      <c r="AM9" s="54">
        <v>0</v>
      </c>
      <c r="AN9" s="54">
        <v>0</v>
      </c>
      <c r="AO9" s="54">
        <v>100</v>
      </c>
      <c r="AP9" s="54">
        <v>0</v>
      </c>
      <c r="AQ9" s="54">
        <v>0</v>
      </c>
      <c r="AR9" s="54">
        <v>0</v>
      </c>
      <c r="AS9" s="54">
        <v>0</v>
      </c>
      <c r="AT9" s="58">
        <v>0</v>
      </c>
      <c r="AU9" s="56"/>
    </row>
    <row r="10" spans="1:47" ht="18.75" customHeight="1">
      <c r="A10" s="57">
        <v>2020</v>
      </c>
      <c r="B10" s="53">
        <v>76506</v>
      </c>
      <c r="C10" s="54">
        <v>8</v>
      </c>
      <c r="D10" s="54">
        <v>32995</v>
      </c>
      <c r="E10" s="54">
        <v>31900</v>
      </c>
      <c r="F10" s="54">
        <v>8769</v>
      </c>
      <c r="G10" s="54">
        <v>76</v>
      </c>
      <c r="H10" s="54">
        <v>2756</v>
      </c>
      <c r="I10" s="54">
        <v>1</v>
      </c>
      <c r="J10" s="54">
        <v>1</v>
      </c>
      <c r="K10" s="54">
        <v>65360</v>
      </c>
      <c r="L10" s="54">
        <v>2</v>
      </c>
      <c r="M10" s="54">
        <v>32953</v>
      </c>
      <c r="N10" s="54">
        <v>20946</v>
      </c>
      <c r="O10" s="54">
        <v>8635</v>
      </c>
      <c r="P10" s="54">
        <v>67</v>
      </c>
      <c r="Q10" s="54">
        <v>2756</v>
      </c>
      <c r="R10" s="54">
        <v>1</v>
      </c>
      <c r="S10" s="54">
        <v>0</v>
      </c>
      <c r="T10" s="54">
        <v>2137</v>
      </c>
      <c r="U10" s="54">
        <v>4</v>
      </c>
      <c r="V10" s="54">
        <v>4</v>
      </c>
      <c r="W10" s="54">
        <v>2072</v>
      </c>
      <c r="X10" s="54">
        <v>57</v>
      </c>
      <c r="Y10" s="54">
        <v>0</v>
      </c>
      <c r="Z10" s="54">
        <v>0</v>
      </c>
      <c r="AA10" s="54">
        <v>0</v>
      </c>
      <c r="AB10" s="54">
        <v>0</v>
      </c>
      <c r="AC10" s="54">
        <v>8835</v>
      </c>
      <c r="AD10" s="54">
        <v>2</v>
      </c>
      <c r="AE10" s="54">
        <v>38</v>
      </c>
      <c r="AF10" s="54">
        <v>8708</v>
      </c>
      <c r="AG10" s="54">
        <v>77</v>
      </c>
      <c r="AH10" s="54">
        <v>9</v>
      </c>
      <c r="AI10" s="54">
        <v>0</v>
      </c>
      <c r="AJ10" s="54">
        <v>0</v>
      </c>
      <c r="AK10" s="54">
        <v>1</v>
      </c>
      <c r="AL10" s="54">
        <v>174</v>
      </c>
      <c r="AM10" s="54">
        <v>0</v>
      </c>
      <c r="AN10" s="54">
        <v>0</v>
      </c>
      <c r="AO10" s="54">
        <v>174</v>
      </c>
      <c r="AP10" s="54">
        <v>0</v>
      </c>
      <c r="AQ10" s="54">
        <v>0</v>
      </c>
      <c r="AR10" s="54">
        <v>0</v>
      </c>
      <c r="AS10" s="54">
        <v>0</v>
      </c>
      <c r="AT10" s="58">
        <v>0</v>
      </c>
      <c r="AU10" s="56"/>
    </row>
    <row r="11" spans="1:47" ht="18.75" customHeight="1">
      <c r="A11" s="57">
        <v>2021</v>
      </c>
      <c r="B11" s="142">
        <v>33702</v>
      </c>
      <c r="C11" s="143">
        <f>SUM(C12:C25)</f>
        <v>16</v>
      </c>
      <c r="D11" s="143">
        <v>16238</v>
      </c>
      <c r="E11" s="143">
        <v>9954</v>
      </c>
      <c r="F11" s="143">
        <v>3546</v>
      </c>
      <c r="G11" s="143">
        <v>711</v>
      </c>
      <c r="H11" s="143">
        <v>3252</v>
      </c>
      <c r="I11" s="143">
        <v>1</v>
      </c>
      <c r="J11" s="143">
        <f t="shared" ref="J11:AT11" si="0">SUM(J12:J25)</f>
        <v>223</v>
      </c>
      <c r="K11" s="143">
        <v>31905</v>
      </c>
      <c r="L11" s="143">
        <f t="shared" si="0"/>
        <v>6</v>
      </c>
      <c r="M11" s="143">
        <v>16231</v>
      </c>
      <c r="N11" s="143">
        <v>8237</v>
      </c>
      <c r="O11" s="143">
        <v>3507</v>
      </c>
      <c r="P11" s="143">
        <v>677</v>
      </c>
      <c r="Q11" s="143">
        <v>3352</v>
      </c>
      <c r="R11" s="143">
        <v>1</v>
      </c>
      <c r="S11" s="143">
        <f t="shared" si="0"/>
        <v>0</v>
      </c>
      <c r="T11" s="143">
        <v>553</v>
      </c>
      <c r="U11" s="143">
        <f t="shared" si="0"/>
        <v>8</v>
      </c>
      <c r="V11" s="143">
        <v>2</v>
      </c>
      <c r="W11" s="143">
        <v>542</v>
      </c>
      <c r="X11" s="143">
        <v>8</v>
      </c>
      <c r="Y11" s="143">
        <v>1</v>
      </c>
      <c r="Z11" s="143">
        <f t="shared" si="0"/>
        <v>0</v>
      </c>
      <c r="AA11" s="143">
        <f t="shared" si="0"/>
        <v>0</v>
      </c>
      <c r="AB11" s="143">
        <f t="shared" si="0"/>
        <v>30</v>
      </c>
      <c r="AC11" s="143">
        <v>1220</v>
      </c>
      <c r="AD11" s="143">
        <f t="shared" si="0"/>
        <v>2</v>
      </c>
      <c r="AE11" s="143">
        <v>5</v>
      </c>
      <c r="AF11" s="143">
        <v>1151</v>
      </c>
      <c r="AG11" s="143">
        <v>31</v>
      </c>
      <c r="AH11" s="143">
        <v>33</v>
      </c>
      <c r="AI11" s="143">
        <f t="shared" si="0"/>
        <v>0</v>
      </c>
      <c r="AJ11" s="143">
        <f t="shared" si="0"/>
        <v>0</v>
      </c>
      <c r="AK11" s="143">
        <f t="shared" si="0"/>
        <v>185</v>
      </c>
      <c r="AL11" s="143">
        <v>24</v>
      </c>
      <c r="AM11" s="143">
        <f t="shared" si="0"/>
        <v>0</v>
      </c>
      <c r="AN11" s="143">
        <f t="shared" si="0"/>
        <v>0</v>
      </c>
      <c r="AO11" s="143">
        <v>24</v>
      </c>
      <c r="AP11" s="143">
        <f t="shared" si="0"/>
        <v>0</v>
      </c>
      <c r="AQ11" s="143">
        <f t="shared" si="0"/>
        <v>0</v>
      </c>
      <c r="AR11" s="143">
        <f t="shared" si="0"/>
        <v>0</v>
      </c>
      <c r="AS11" s="143">
        <f t="shared" si="0"/>
        <v>0</v>
      </c>
      <c r="AT11" s="144">
        <f t="shared" si="0"/>
        <v>8</v>
      </c>
      <c r="AU11" s="56"/>
    </row>
    <row r="12" spans="1:47" ht="18.75" customHeight="1">
      <c r="A12" s="59">
        <v>2022</v>
      </c>
      <c r="B12" s="60">
        <f>SUM(B13:B26)</f>
        <v>124170</v>
      </c>
      <c r="C12" s="61">
        <f>SUM(C13:C26)</f>
        <v>8</v>
      </c>
      <c r="D12" s="61">
        <f>SUM(D13:D26)</f>
        <v>59305</v>
      </c>
      <c r="E12" s="61">
        <f>SUM(E13:E26)</f>
        <v>41280</v>
      </c>
      <c r="F12" s="61">
        <f>SUM(F13:F26)</f>
        <v>12120</v>
      </c>
      <c r="G12" s="61">
        <f t="shared" ref="G12:AT12" si="1">SUM(G13:G26)</f>
        <v>1419</v>
      </c>
      <c r="H12" s="61">
        <f t="shared" si="1"/>
        <v>9920</v>
      </c>
      <c r="I12" s="61">
        <f t="shared" si="1"/>
        <v>3</v>
      </c>
      <c r="J12" s="61">
        <f t="shared" si="1"/>
        <v>115</v>
      </c>
      <c r="K12" s="61">
        <f t="shared" si="1"/>
        <v>111440</v>
      </c>
      <c r="L12" s="61">
        <f t="shared" si="1"/>
        <v>3</v>
      </c>
      <c r="M12" s="61">
        <f t="shared" si="1"/>
        <v>59248</v>
      </c>
      <c r="N12" s="61">
        <f t="shared" si="1"/>
        <v>29004</v>
      </c>
      <c r="O12" s="61">
        <f t="shared" si="1"/>
        <v>11957</v>
      </c>
      <c r="P12" s="61">
        <f t="shared" si="1"/>
        <v>1305</v>
      </c>
      <c r="Q12" s="61">
        <f t="shared" si="1"/>
        <v>9920</v>
      </c>
      <c r="R12" s="61">
        <f t="shared" si="1"/>
        <v>3</v>
      </c>
      <c r="S12" s="61">
        <f t="shared" si="1"/>
        <v>0</v>
      </c>
      <c r="T12" s="61">
        <f t="shared" si="1"/>
        <v>2913</v>
      </c>
      <c r="U12" s="61">
        <f t="shared" si="1"/>
        <v>4</v>
      </c>
      <c r="V12" s="61">
        <f t="shared" si="1"/>
        <v>14</v>
      </c>
      <c r="W12" s="61">
        <f t="shared" si="1"/>
        <v>2821</v>
      </c>
      <c r="X12" s="61">
        <f t="shared" si="1"/>
        <v>53</v>
      </c>
      <c r="Y12" s="61">
        <f t="shared" si="1"/>
        <v>6</v>
      </c>
      <c r="Z12" s="61">
        <f t="shared" si="1"/>
        <v>0</v>
      </c>
      <c r="AA12" s="61">
        <f t="shared" si="1"/>
        <v>0</v>
      </c>
      <c r="AB12" s="61">
        <f t="shared" si="1"/>
        <v>15</v>
      </c>
      <c r="AC12" s="61">
        <f t="shared" si="1"/>
        <v>9627</v>
      </c>
      <c r="AD12" s="61">
        <f t="shared" si="1"/>
        <v>1</v>
      </c>
      <c r="AE12" s="61">
        <f t="shared" si="1"/>
        <v>43</v>
      </c>
      <c r="AF12" s="61">
        <f t="shared" si="1"/>
        <v>9269</v>
      </c>
      <c r="AG12" s="61">
        <f t="shared" si="1"/>
        <v>110</v>
      </c>
      <c r="AH12" s="61">
        <f t="shared" si="1"/>
        <v>108</v>
      </c>
      <c r="AI12" s="61">
        <f t="shared" si="1"/>
        <v>0</v>
      </c>
      <c r="AJ12" s="61">
        <f t="shared" si="1"/>
        <v>0</v>
      </c>
      <c r="AK12" s="61">
        <f t="shared" si="1"/>
        <v>96</v>
      </c>
      <c r="AL12" s="61">
        <f t="shared" si="1"/>
        <v>190</v>
      </c>
      <c r="AM12" s="61">
        <f t="shared" si="1"/>
        <v>0</v>
      </c>
      <c r="AN12" s="61">
        <f t="shared" si="1"/>
        <v>0</v>
      </c>
      <c r="AO12" s="61">
        <f t="shared" si="1"/>
        <v>186</v>
      </c>
      <c r="AP12" s="61">
        <f t="shared" si="1"/>
        <v>0</v>
      </c>
      <c r="AQ12" s="61">
        <f t="shared" si="1"/>
        <v>0</v>
      </c>
      <c r="AR12" s="61">
        <f t="shared" si="1"/>
        <v>0</v>
      </c>
      <c r="AS12" s="61">
        <f t="shared" si="1"/>
        <v>0</v>
      </c>
      <c r="AT12" s="62">
        <f t="shared" si="1"/>
        <v>4</v>
      </c>
    </row>
    <row r="13" spans="1:47" ht="18.75" customHeight="1">
      <c r="A13" s="32" t="s">
        <v>155</v>
      </c>
      <c r="B13" s="63">
        <f t="shared" ref="B13:B26" si="2">SUM(C13:J13)</f>
        <v>2830</v>
      </c>
      <c r="C13" s="64">
        <f t="shared" ref="C13:J26" si="3">SUM(L13,U13,AD13,AM13)</f>
        <v>0</v>
      </c>
      <c r="D13" s="64">
        <f t="shared" si="3"/>
        <v>766</v>
      </c>
      <c r="E13" s="64">
        <f t="shared" si="3"/>
        <v>1758</v>
      </c>
      <c r="F13" s="64">
        <f t="shared" si="3"/>
        <v>208</v>
      </c>
      <c r="G13" s="64">
        <f t="shared" si="3"/>
        <v>29</v>
      </c>
      <c r="H13" s="64">
        <f t="shared" si="3"/>
        <v>54</v>
      </c>
      <c r="I13" s="64">
        <f t="shared" si="3"/>
        <v>2</v>
      </c>
      <c r="J13" s="64">
        <f t="shared" si="3"/>
        <v>13</v>
      </c>
      <c r="K13" s="65">
        <f>SUM(L13:S13)</f>
        <v>1562</v>
      </c>
      <c r="L13" s="65"/>
      <c r="M13" s="65">
        <v>760</v>
      </c>
      <c r="N13" s="65">
        <v>552</v>
      </c>
      <c r="O13" s="65">
        <v>177</v>
      </c>
      <c r="P13" s="65">
        <v>17</v>
      </c>
      <c r="Q13" s="65">
        <v>54</v>
      </c>
      <c r="R13" s="65">
        <v>2</v>
      </c>
      <c r="S13" s="65">
        <v>0</v>
      </c>
      <c r="T13" s="65">
        <f>SUM(U13:AB13)</f>
        <v>102</v>
      </c>
      <c r="U13" s="65">
        <v>0</v>
      </c>
      <c r="V13" s="65">
        <v>0</v>
      </c>
      <c r="W13" s="65">
        <v>95</v>
      </c>
      <c r="X13" s="65">
        <v>4</v>
      </c>
      <c r="Y13" s="65">
        <v>0</v>
      </c>
      <c r="Z13" s="65">
        <v>0</v>
      </c>
      <c r="AA13" s="65">
        <v>0</v>
      </c>
      <c r="AB13" s="65">
        <v>3</v>
      </c>
      <c r="AC13" s="65">
        <f>SUM(AD13:AK13)</f>
        <v>1154</v>
      </c>
      <c r="AD13" s="65">
        <v>0</v>
      </c>
      <c r="AE13" s="66">
        <v>6</v>
      </c>
      <c r="AF13" s="65">
        <v>1099</v>
      </c>
      <c r="AG13" s="65">
        <v>27</v>
      </c>
      <c r="AH13" s="65">
        <v>12</v>
      </c>
      <c r="AI13" s="65">
        <v>0</v>
      </c>
      <c r="AJ13" s="65">
        <v>0</v>
      </c>
      <c r="AK13" s="65">
        <v>10</v>
      </c>
      <c r="AL13" s="65">
        <f>SUM(AM13:AT13)</f>
        <v>12</v>
      </c>
      <c r="AM13" s="65">
        <v>0</v>
      </c>
      <c r="AN13" s="66">
        <v>0</v>
      </c>
      <c r="AO13" s="65">
        <v>12</v>
      </c>
      <c r="AP13" s="65">
        <v>0</v>
      </c>
      <c r="AQ13" s="65">
        <v>0</v>
      </c>
      <c r="AR13" s="65">
        <v>0</v>
      </c>
      <c r="AS13" s="65">
        <v>0</v>
      </c>
      <c r="AT13" s="145">
        <v>0</v>
      </c>
    </row>
    <row r="14" spans="1:47" ht="18.75" customHeight="1">
      <c r="A14" s="32" t="s">
        <v>156</v>
      </c>
      <c r="B14" s="63">
        <f t="shared" si="2"/>
        <v>105057</v>
      </c>
      <c r="C14" s="64">
        <f t="shared" si="3"/>
        <v>4</v>
      </c>
      <c r="D14" s="64">
        <f t="shared" si="3"/>
        <v>53783</v>
      </c>
      <c r="E14" s="64">
        <f t="shared" si="3"/>
        <v>29191</v>
      </c>
      <c r="F14" s="64">
        <f t="shared" si="3"/>
        <v>11245</v>
      </c>
      <c r="G14" s="64">
        <f t="shared" si="3"/>
        <v>1230</v>
      </c>
      <c r="H14" s="64">
        <f t="shared" si="3"/>
        <v>9570</v>
      </c>
      <c r="I14" s="64">
        <f t="shared" si="3"/>
        <v>1</v>
      </c>
      <c r="J14" s="64">
        <f t="shared" si="3"/>
        <v>33</v>
      </c>
      <c r="K14" s="65">
        <f t="shared" ref="K14:K26" si="4">SUM(L14:S14)</f>
        <v>100820</v>
      </c>
      <c r="L14" s="65">
        <v>0</v>
      </c>
      <c r="M14" s="65">
        <v>53764</v>
      </c>
      <c r="N14" s="65">
        <v>25113</v>
      </c>
      <c r="O14" s="65">
        <v>11175</v>
      </c>
      <c r="P14" s="65">
        <v>1197</v>
      </c>
      <c r="Q14" s="65">
        <v>9570</v>
      </c>
      <c r="R14" s="65">
        <v>1</v>
      </c>
      <c r="S14" s="65">
        <v>0</v>
      </c>
      <c r="T14" s="65">
        <f t="shared" ref="T14:T26" si="5">SUM(U14:AB14)</f>
        <v>2310</v>
      </c>
      <c r="U14" s="65">
        <v>4</v>
      </c>
      <c r="V14" s="65">
        <v>11</v>
      </c>
      <c r="W14" s="65">
        <v>2256</v>
      </c>
      <c r="X14" s="65">
        <v>32</v>
      </c>
      <c r="Y14" s="65">
        <v>5</v>
      </c>
      <c r="Z14" s="65">
        <v>0</v>
      </c>
      <c r="AA14" s="65">
        <v>0</v>
      </c>
      <c r="AB14" s="65">
        <v>2</v>
      </c>
      <c r="AC14" s="65">
        <f t="shared" ref="AC14:AC26" si="6">SUM(AD14:AK14)</f>
        <v>1835</v>
      </c>
      <c r="AD14" s="65">
        <v>0</v>
      </c>
      <c r="AE14" s="66">
        <v>8</v>
      </c>
      <c r="AF14" s="65">
        <v>1732</v>
      </c>
      <c r="AG14" s="65">
        <v>38</v>
      </c>
      <c r="AH14" s="65">
        <v>28</v>
      </c>
      <c r="AI14" s="65">
        <v>0</v>
      </c>
      <c r="AJ14" s="65">
        <v>0</v>
      </c>
      <c r="AK14" s="65">
        <v>29</v>
      </c>
      <c r="AL14" s="65">
        <f t="shared" ref="AL14:AL26" si="7">SUM(AM14:AT14)</f>
        <v>92</v>
      </c>
      <c r="AM14" s="65">
        <v>0</v>
      </c>
      <c r="AN14" s="66">
        <v>0</v>
      </c>
      <c r="AO14" s="65">
        <v>90</v>
      </c>
      <c r="AP14" s="65">
        <v>0</v>
      </c>
      <c r="AQ14" s="65">
        <v>0</v>
      </c>
      <c r="AR14" s="65">
        <v>0</v>
      </c>
      <c r="AS14" s="65">
        <v>0</v>
      </c>
      <c r="AT14" s="145">
        <v>2</v>
      </c>
    </row>
    <row r="15" spans="1:47" ht="18.75" customHeight="1">
      <c r="A15" s="32" t="s">
        <v>157</v>
      </c>
      <c r="B15" s="63">
        <f t="shared" si="2"/>
        <v>1066</v>
      </c>
      <c r="C15" s="64">
        <f t="shared" si="3"/>
        <v>0</v>
      </c>
      <c r="D15" s="64">
        <f t="shared" si="3"/>
        <v>294</v>
      </c>
      <c r="E15" s="64">
        <f t="shared" si="3"/>
        <v>665</v>
      </c>
      <c r="F15" s="64">
        <f t="shared" si="3"/>
        <v>62</v>
      </c>
      <c r="G15" s="64">
        <f>SUM(P15,Y15,AH15,AQ15)</f>
        <v>17</v>
      </c>
      <c r="H15" s="64">
        <f t="shared" si="3"/>
        <v>23</v>
      </c>
      <c r="I15" s="64">
        <f t="shared" si="3"/>
        <v>0</v>
      </c>
      <c r="J15" s="64">
        <f t="shared" si="3"/>
        <v>5</v>
      </c>
      <c r="K15" s="65">
        <f t="shared" si="4"/>
        <v>635</v>
      </c>
      <c r="L15" s="65">
        <v>0</v>
      </c>
      <c r="M15" s="65">
        <v>293</v>
      </c>
      <c r="N15" s="65">
        <v>252</v>
      </c>
      <c r="O15" s="65">
        <v>58</v>
      </c>
      <c r="P15" s="65">
        <v>9</v>
      </c>
      <c r="Q15" s="65">
        <v>23</v>
      </c>
      <c r="R15" s="65">
        <v>0</v>
      </c>
      <c r="S15" s="65">
        <v>0</v>
      </c>
      <c r="T15" s="65">
        <f t="shared" si="5"/>
        <v>23</v>
      </c>
      <c r="U15" s="65"/>
      <c r="V15" s="65">
        <v>0</v>
      </c>
      <c r="W15" s="65">
        <v>21</v>
      </c>
      <c r="X15" s="65">
        <v>2</v>
      </c>
      <c r="Y15" s="65">
        <v>0</v>
      </c>
      <c r="Z15" s="65">
        <v>0</v>
      </c>
      <c r="AA15" s="65">
        <v>0</v>
      </c>
      <c r="AB15" s="65">
        <v>0</v>
      </c>
      <c r="AC15" s="65">
        <f t="shared" si="6"/>
        <v>406</v>
      </c>
      <c r="AD15" s="65">
        <v>0</v>
      </c>
      <c r="AE15" s="66">
        <v>1</v>
      </c>
      <c r="AF15" s="65">
        <v>390</v>
      </c>
      <c r="AG15" s="65">
        <v>2</v>
      </c>
      <c r="AH15" s="65">
        <v>8</v>
      </c>
      <c r="AI15" s="65">
        <v>0</v>
      </c>
      <c r="AJ15" s="65">
        <v>0</v>
      </c>
      <c r="AK15" s="65">
        <v>5</v>
      </c>
      <c r="AL15" s="65">
        <f t="shared" si="7"/>
        <v>2</v>
      </c>
      <c r="AM15" s="65">
        <v>0</v>
      </c>
      <c r="AN15" s="66">
        <v>0</v>
      </c>
      <c r="AO15" s="65">
        <v>2</v>
      </c>
      <c r="AP15" s="65">
        <v>0</v>
      </c>
      <c r="AQ15" s="65">
        <v>0</v>
      </c>
      <c r="AR15" s="65">
        <v>0</v>
      </c>
      <c r="AS15" s="65">
        <v>0</v>
      </c>
      <c r="AT15" s="145">
        <v>0</v>
      </c>
    </row>
    <row r="16" spans="1:47" ht="18.75" customHeight="1">
      <c r="A16" s="32" t="s">
        <v>27</v>
      </c>
      <c r="B16" s="63">
        <f t="shared" si="2"/>
        <v>1983</v>
      </c>
      <c r="C16" s="64">
        <f t="shared" si="3"/>
        <v>0</v>
      </c>
      <c r="D16" s="64">
        <f t="shared" si="3"/>
        <v>531</v>
      </c>
      <c r="E16" s="64">
        <f t="shared" si="3"/>
        <v>1319</v>
      </c>
      <c r="F16" s="64">
        <f t="shared" si="3"/>
        <v>80</v>
      </c>
      <c r="G16" s="64">
        <f>SUM(P16,Y16,AH16,AQ16)</f>
        <v>15</v>
      </c>
      <c r="H16" s="64">
        <f t="shared" si="3"/>
        <v>28</v>
      </c>
      <c r="I16" s="64">
        <f t="shared" si="3"/>
        <v>0</v>
      </c>
      <c r="J16" s="64">
        <f t="shared" si="3"/>
        <v>10</v>
      </c>
      <c r="K16" s="65">
        <f t="shared" si="4"/>
        <v>1058</v>
      </c>
      <c r="L16" s="65">
        <v>0</v>
      </c>
      <c r="M16" s="65">
        <v>525</v>
      </c>
      <c r="N16" s="65">
        <v>430</v>
      </c>
      <c r="O16" s="65">
        <v>67</v>
      </c>
      <c r="P16" s="65">
        <v>8</v>
      </c>
      <c r="Q16" s="65">
        <v>28</v>
      </c>
      <c r="R16" s="65">
        <v>0</v>
      </c>
      <c r="S16" s="65">
        <v>0</v>
      </c>
      <c r="T16" s="65">
        <f t="shared" si="5"/>
        <v>58</v>
      </c>
      <c r="U16" s="65">
        <v>0</v>
      </c>
      <c r="V16" s="65">
        <v>1</v>
      </c>
      <c r="W16" s="65">
        <v>54</v>
      </c>
      <c r="X16" s="65">
        <v>3</v>
      </c>
      <c r="Y16" s="65">
        <v>0</v>
      </c>
      <c r="Z16" s="65">
        <v>0</v>
      </c>
      <c r="AA16" s="65">
        <v>0</v>
      </c>
      <c r="AB16" s="65">
        <v>0</v>
      </c>
      <c r="AC16" s="65">
        <f t="shared" si="6"/>
        <v>861</v>
      </c>
      <c r="AD16" s="65">
        <v>0</v>
      </c>
      <c r="AE16" s="66">
        <v>5</v>
      </c>
      <c r="AF16" s="65">
        <v>829</v>
      </c>
      <c r="AG16" s="65">
        <v>10</v>
      </c>
      <c r="AH16" s="65">
        <v>7</v>
      </c>
      <c r="AI16" s="65">
        <v>0</v>
      </c>
      <c r="AJ16" s="65">
        <v>0</v>
      </c>
      <c r="AK16" s="65">
        <v>10</v>
      </c>
      <c r="AL16" s="65">
        <f t="shared" si="7"/>
        <v>6</v>
      </c>
      <c r="AM16" s="65">
        <v>0</v>
      </c>
      <c r="AN16" s="66">
        <v>0</v>
      </c>
      <c r="AO16" s="65">
        <v>6</v>
      </c>
      <c r="AP16" s="65">
        <v>0</v>
      </c>
      <c r="AQ16" s="65">
        <v>0</v>
      </c>
      <c r="AR16" s="65">
        <v>0</v>
      </c>
      <c r="AS16" s="65">
        <v>0</v>
      </c>
      <c r="AT16" s="145">
        <v>0</v>
      </c>
    </row>
    <row r="17" spans="1:46" ht="18.75" customHeight="1">
      <c r="A17" s="32" t="s">
        <v>28</v>
      </c>
      <c r="B17" s="63">
        <f t="shared" si="2"/>
        <v>1614</v>
      </c>
      <c r="C17" s="64">
        <f t="shared" si="3"/>
        <v>1</v>
      </c>
      <c r="D17" s="64">
        <f t="shared" si="3"/>
        <v>373</v>
      </c>
      <c r="E17" s="64">
        <f t="shared" si="3"/>
        <v>1149</v>
      </c>
      <c r="F17" s="64">
        <f t="shared" si="3"/>
        <v>45</v>
      </c>
      <c r="G17" s="64">
        <f t="shared" si="3"/>
        <v>16</v>
      </c>
      <c r="H17" s="64">
        <f t="shared" si="3"/>
        <v>21</v>
      </c>
      <c r="I17" s="64">
        <f t="shared" si="3"/>
        <v>0</v>
      </c>
      <c r="J17" s="64">
        <f t="shared" si="3"/>
        <v>9</v>
      </c>
      <c r="K17" s="65">
        <f t="shared" si="4"/>
        <v>794</v>
      </c>
      <c r="L17" s="65">
        <v>0</v>
      </c>
      <c r="M17" s="65">
        <v>371</v>
      </c>
      <c r="N17" s="65">
        <v>352</v>
      </c>
      <c r="O17" s="65">
        <v>41</v>
      </c>
      <c r="P17" s="65">
        <v>9</v>
      </c>
      <c r="Q17" s="65">
        <v>21</v>
      </c>
      <c r="R17" s="65">
        <v>0</v>
      </c>
      <c r="S17" s="65">
        <v>0</v>
      </c>
      <c r="T17" s="65">
        <f t="shared" si="5"/>
        <v>64</v>
      </c>
      <c r="U17" s="65">
        <v>0</v>
      </c>
      <c r="V17" s="65">
        <v>0</v>
      </c>
      <c r="W17" s="65">
        <v>63</v>
      </c>
      <c r="X17" s="65">
        <v>0</v>
      </c>
      <c r="Y17" s="65">
        <v>0</v>
      </c>
      <c r="Z17" s="65">
        <v>0</v>
      </c>
      <c r="AA17" s="65">
        <v>0</v>
      </c>
      <c r="AB17" s="65">
        <v>1</v>
      </c>
      <c r="AC17" s="65">
        <f t="shared" si="6"/>
        <v>742</v>
      </c>
      <c r="AD17" s="65">
        <v>1</v>
      </c>
      <c r="AE17" s="66">
        <v>2</v>
      </c>
      <c r="AF17" s="65">
        <v>720</v>
      </c>
      <c r="AG17" s="65">
        <v>4</v>
      </c>
      <c r="AH17" s="65">
        <v>7</v>
      </c>
      <c r="AI17" s="65">
        <v>0</v>
      </c>
      <c r="AJ17" s="65">
        <v>0</v>
      </c>
      <c r="AK17" s="65">
        <v>8</v>
      </c>
      <c r="AL17" s="65">
        <f t="shared" si="7"/>
        <v>14</v>
      </c>
      <c r="AM17" s="65">
        <v>0</v>
      </c>
      <c r="AN17" s="66">
        <v>0</v>
      </c>
      <c r="AO17" s="65">
        <v>14</v>
      </c>
      <c r="AP17" s="65">
        <v>0</v>
      </c>
      <c r="AQ17" s="65">
        <v>0</v>
      </c>
      <c r="AR17" s="65">
        <v>0</v>
      </c>
      <c r="AS17" s="65">
        <v>0</v>
      </c>
      <c r="AT17" s="145">
        <v>0</v>
      </c>
    </row>
    <row r="18" spans="1:46" ht="18.75" customHeight="1">
      <c r="A18" s="32" t="s">
        <v>29</v>
      </c>
      <c r="B18" s="63">
        <f t="shared" si="2"/>
        <v>2092</v>
      </c>
      <c r="C18" s="64">
        <f t="shared" si="3"/>
        <v>1</v>
      </c>
      <c r="D18" s="64">
        <f t="shared" si="3"/>
        <v>625</v>
      </c>
      <c r="E18" s="64">
        <f t="shared" si="3"/>
        <v>1337</v>
      </c>
      <c r="F18" s="64">
        <f t="shared" si="3"/>
        <v>70</v>
      </c>
      <c r="G18" s="64">
        <f t="shared" si="3"/>
        <v>25</v>
      </c>
      <c r="H18" s="64">
        <f t="shared" si="3"/>
        <v>29</v>
      </c>
      <c r="I18" s="64">
        <f t="shared" si="3"/>
        <v>0</v>
      </c>
      <c r="J18" s="64">
        <f t="shared" si="3"/>
        <v>5</v>
      </c>
      <c r="K18" s="65">
        <f t="shared" si="4"/>
        <v>1099</v>
      </c>
      <c r="L18" s="65">
        <v>1</v>
      </c>
      <c r="M18" s="65">
        <v>622</v>
      </c>
      <c r="N18" s="65">
        <v>371</v>
      </c>
      <c r="O18" s="65">
        <v>64</v>
      </c>
      <c r="P18" s="65">
        <v>12</v>
      </c>
      <c r="Q18" s="65">
        <v>29</v>
      </c>
      <c r="R18" s="65">
        <v>0</v>
      </c>
      <c r="S18" s="65">
        <v>0</v>
      </c>
      <c r="T18" s="65">
        <f t="shared" si="5"/>
        <v>72</v>
      </c>
      <c r="U18" s="65">
        <v>0</v>
      </c>
      <c r="V18" s="65">
        <v>0</v>
      </c>
      <c r="W18" s="65">
        <v>69</v>
      </c>
      <c r="X18" s="65">
        <v>2</v>
      </c>
      <c r="Y18" s="65">
        <v>0</v>
      </c>
      <c r="Z18" s="65">
        <v>0</v>
      </c>
      <c r="AA18" s="65">
        <v>0</v>
      </c>
      <c r="AB18" s="65">
        <v>1</v>
      </c>
      <c r="AC18" s="65">
        <f t="shared" si="6"/>
        <v>914</v>
      </c>
      <c r="AD18" s="65">
        <v>0</v>
      </c>
      <c r="AE18" s="66">
        <v>3</v>
      </c>
      <c r="AF18" s="65">
        <v>890</v>
      </c>
      <c r="AG18" s="65">
        <v>4</v>
      </c>
      <c r="AH18" s="65">
        <v>13</v>
      </c>
      <c r="AI18" s="65">
        <v>0</v>
      </c>
      <c r="AJ18" s="65">
        <v>0</v>
      </c>
      <c r="AK18" s="65">
        <v>4</v>
      </c>
      <c r="AL18" s="65">
        <f t="shared" si="7"/>
        <v>7</v>
      </c>
      <c r="AM18" s="65">
        <v>0</v>
      </c>
      <c r="AN18" s="66">
        <v>0</v>
      </c>
      <c r="AO18" s="65">
        <v>7</v>
      </c>
      <c r="AP18" s="65">
        <v>0</v>
      </c>
      <c r="AQ18" s="65">
        <v>0</v>
      </c>
      <c r="AR18" s="65">
        <v>0</v>
      </c>
      <c r="AS18" s="65">
        <v>0</v>
      </c>
      <c r="AT18" s="145">
        <v>0</v>
      </c>
    </row>
    <row r="19" spans="1:46" ht="18.75" customHeight="1">
      <c r="A19" s="32" t="s">
        <v>30</v>
      </c>
      <c r="B19" s="63">
        <f t="shared" si="2"/>
        <v>1564</v>
      </c>
      <c r="C19" s="64">
        <f t="shared" si="3"/>
        <v>0</v>
      </c>
      <c r="D19" s="64">
        <f t="shared" si="3"/>
        <v>417</v>
      </c>
      <c r="E19" s="64">
        <f t="shared" si="3"/>
        <v>1034</v>
      </c>
      <c r="F19" s="64">
        <f t="shared" si="3"/>
        <v>58</v>
      </c>
      <c r="G19" s="64">
        <f t="shared" si="3"/>
        <v>17</v>
      </c>
      <c r="H19" s="64">
        <f t="shared" si="3"/>
        <v>28</v>
      </c>
      <c r="I19" s="64">
        <f t="shared" si="3"/>
        <v>0</v>
      </c>
      <c r="J19" s="64">
        <f t="shared" si="3"/>
        <v>10</v>
      </c>
      <c r="K19" s="65">
        <f t="shared" si="4"/>
        <v>823</v>
      </c>
      <c r="L19" s="65">
        <v>0</v>
      </c>
      <c r="M19" s="65">
        <v>415</v>
      </c>
      <c r="N19" s="65">
        <v>322</v>
      </c>
      <c r="O19" s="65">
        <v>49</v>
      </c>
      <c r="P19" s="65">
        <v>9</v>
      </c>
      <c r="Q19" s="65">
        <v>28</v>
      </c>
      <c r="R19" s="65">
        <v>0</v>
      </c>
      <c r="S19" s="65">
        <v>0</v>
      </c>
      <c r="T19" s="65">
        <f t="shared" si="5"/>
        <v>43</v>
      </c>
      <c r="U19" s="65">
        <v>0</v>
      </c>
      <c r="V19" s="65">
        <v>1</v>
      </c>
      <c r="W19" s="65">
        <v>35</v>
      </c>
      <c r="X19" s="65">
        <v>5</v>
      </c>
      <c r="Y19" s="65">
        <v>1</v>
      </c>
      <c r="Z19" s="65">
        <v>0</v>
      </c>
      <c r="AA19" s="65">
        <v>0</v>
      </c>
      <c r="AB19" s="65">
        <v>1</v>
      </c>
      <c r="AC19" s="65">
        <f t="shared" si="6"/>
        <v>688</v>
      </c>
      <c r="AD19" s="65">
        <v>0</v>
      </c>
      <c r="AE19" s="66">
        <v>1</v>
      </c>
      <c r="AF19" s="65">
        <v>667</v>
      </c>
      <c r="AG19" s="65">
        <v>4</v>
      </c>
      <c r="AH19" s="65">
        <v>7</v>
      </c>
      <c r="AI19" s="65">
        <v>0</v>
      </c>
      <c r="AJ19" s="65">
        <v>0</v>
      </c>
      <c r="AK19" s="65">
        <v>9</v>
      </c>
      <c r="AL19" s="65">
        <f t="shared" si="7"/>
        <v>10</v>
      </c>
      <c r="AM19" s="65">
        <v>0</v>
      </c>
      <c r="AN19" s="66">
        <v>0</v>
      </c>
      <c r="AO19" s="65">
        <v>10</v>
      </c>
      <c r="AP19" s="65">
        <v>0</v>
      </c>
      <c r="AQ19" s="65">
        <v>0</v>
      </c>
      <c r="AR19" s="65">
        <v>0</v>
      </c>
      <c r="AS19" s="65">
        <v>0</v>
      </c>
      <c r="AT19" s="145">
        <v>0</v>
      </c>
    </row>
    <row r="20" spans="1:46" ht="18.75" customHeight="1">
      <c r="A20" s="32" t="s">
        <v>31</v>
      </c>
      <c r="B20" s="63">
        <f t="shared" si="2"/>
        <v>1675</v>
      </c>
      <c r="C20" s="64">
        <f t="shared" si="3"/>
        <v>0</v>
      </c>
      <c r="D20" s="64">
        <f t="shared" si="3"/>
        <v>652</v>
      </c>
      <c r="E20" s="64">
        <f t="shared" si="3"/>
        <v>845</v>
      </c>
      <c r="F20" s="64">
        <f t="shared" si="3"/>
        <v>119</v>
      </c>
      <c r="G20" s="64">
        <f t="shared" si="3"/>
        <v>17</v>
      </c>
      <c r="H20" s="64">
        <f t="shared" si="3"/>
        <v>34</v>
      </c>
      <c r="I20" s="64">
        <f t="shared" si="3"/>
        <v>0</v>
      </c>
      <c r="J20" s="64">
        <f t="shared" si="3"/>
        <v>8</v>
      </c>
      <c r="K20" s="65">
        <f t="shared" si="4"/>
        <v>1160</v>
      </c>
      <c r="L20" s="65">
        <v>0</v>
      </c>
      <c r="M20" s="65">
        <v>643</v>
      </c>
      <c r="N20" s="65">
        <v>363</v>
      </c>
      <c r="O20" s="65">
        <v>110</v>
      </c>
      <c r="P20" s="65">
        <v>10</v>
      </c>
      <c r="Q20" s="65">
        <v>34</v>
      </c>
      <c r="R20" s="65">
        <v>0</v>
      </c>
      <c r="S20" s="65">
        <v>0</v>
      </c>
      <c r="T20" s="65">
        <f t="shared" si="5"/>
        <v>52</v>
      </c>
      <c r="U20" s="65">
        <v>0</v>
      </c>
      <c r="V20" s="65">
        <v>0</v>
      </c>
      <c r="W20" s="65">
        <v>48</v>
      </c>
      <c r="X20" s="65">
        <v>2</v>
      </c>
      <c r="Y20" s="65">
        <v>0</v>
      </c>
      <c r="Z20" s="65">
        <v>0</v>
      </c>
      <c r="AA20" s="65">
        <v>0</v>
      </c>
      <c r="AB20" s="65">
        <v>2</v>
      </c>
      <c r="AC20" s="65">
        <f t="shared" si="6"/>
        <v>458</v>
      </c>
      <c r="AD20" s="65">
        <v>0</v>
      </c>
      <c r="AE20" s="66">
        <v>9</v>
      </c>
      <c r="AF20" s="65">
        <v>430</v>
      </c>
      <c r="AG20" s="65">
        <v>7</v>
      </c>
      <c r="AH20" s="65">
        <v>7</v>
      </c>
      <c r="AI20" s="65">
        <v>0</v>
      </c>
      <c r="AJ20" s="65">
        <v>0</v>
      </c>
      <c r="AK20" s="65">
        <v>5</v>
      </c>
      <c r="AL20" s="65">
        <f t="shared" si="7"/>
        <v>5</v>
      </c>
      <c r="AM20" s="65">
        <v>0</v>
      </c>
      <c r="AN20" s="66">
        <v>0</v>
      </c>
      <c r="AO20" s="65">
        <v>4</v>
      </c>
      <c r="AP20" s="65">
        <v>0</v>
      </c>
      <c r="AQ20" s="65">
        <v>0</v>
      </c>
      <c r="AR20" s="65">
        <v>0</v>
      </c>
      <c r="AS20" s="65">
        <v>0</v>
      </c>
      <c r="AT20" s="145">
        <v>1</v>
      </c>
    </row>
    <row r="21" spans="1:46" ht="18.75" customHeight="1">
      <c r="A21" s="32" t="s">
        <v>158</v>
      </c>
      <c r="B21" s="63">
        <f t="shared" si="2"/>
        <v>897</v>
      </c>
      <c r="C21" s="64">
        <f t="shared" si="3"/>
        <v>1</v>
      </c>
      <c r="D21" s="64">
        <f t="shared" si="3"/>
        <v>271</v>
      </c>
      <c r="E21" s="64">
        <f t="shared" si="3"/>
        <v>558</v>
      </c>
      <c r="F21" s="64">
        <f t="shared" si="3"/>
        <v>35</v>
      </c>
      <c r="G21" s="64">
        <f t="shared" si="3"/>
        <v>13</v>
      </c>
      <c r="H21" s="64">
        <f t="shared" si="3"/>
        <v>13</v>
      </c>
      <c r="I21" s="64">
        <f t="shared" si="3"/>
        <v>0</v>
      </c>
      <c r="J21" s="64">
        <f t="shared" si="3"/>
        <v>6</v>
      </c>
      <c r="K21" s="65">
        <f t="shared" si="4"/>
        <v>496</v>
      </c>
      <c r="L21" s="65">
        <v>1</v>
      </c>
      <c r="M21" s="65">
        <v>271</v>
      </c>
      <c r="N21" s="65">
        <v>172</v>
      </c>
      <c r="O21" s="65">
        <v>33</v>
      </c>
      <c r="P21" s="65">
        <v>6</v>
      </c>
      <c r="Q21" s="65">
        <v>13</v>
      </c>
      <c r="R21" s="65">
        <v>0</v>
      </c>
      <c r="S21" s="65">
        <v>0</v>
      </c>
      <c r="T21" s="65">
        <f t="shared" si="5"/>
        <v>36</v>
      </c>
      <c r="U21" s="65">
        <v>0</v>
      </c>
      <c r="V21" s="65">
        <v>0</v>
      </c>
      <c r="W21" s="65">
        <v>33</v>
      </c>
      <c r="X21" s="65">
        <v>0</v>
      </c>
      <c r="Y21" s="65">
        <v>0</v>
      </c>
      <c r="Z21" s="65">
        <v>0</v>
      </c>
      <c r="AA21" s="65">
        <v>0</v>
      </c>
      <c r="AB21" s="65">
        <v>3</v>
      </c>
      <c r="AC21" s="65">
        <f t="shared" si="6"/>
        <v>362</v>
      </c>
      <c r="AD21" s="65">
        <v>0</v>
      </c>
      <c r="AE21" s="66">
        <v>0</v>
      </c>
      <c r="AF21" s="65">
        <v>350</v>
      </c>
      <c r="AG21" s="65">
        <v>2</v>
      </c>
      <c r="AH21" s="65">
        <v>7</v>
      </c>
      <c r="AI21" s="65">
        <v>0</v>
      </c>
      <c r="AJ21" s="65">
        <v>0</v>
      </c>
      <c r="AK21" s="65">
        <v>3</v>
      </c>
      <c r="AL21" s="65">
        <f t="shared" si="7"/>
        <v>3</v>
      </c>
      <c r="AM21" s="65">
        <v>0</v>
      </c>
      <c r="AN21" s="66">
        <v>0</v>
      </c>
      <c r="AO21" s="65">
        <v>3</v>
      </c>
      <c r="AP21" s="65">
        <v>0</v>
      </c>
      <c r="AQ21" s="65">
        <v>0</v>
      </c>
      <c r="AR21" s="65">
        <v>0</v>
      </c>
      <c r="AS21" s="65">
        <v>0</v>
      </c>
      <c r="AT21" s="145">
        <v>0</v>
      </c>
    </row>
    <row r="22" spans="1:46" ht="18.75" customHeight="1">
      <c r="A22" s="32" t="s">
        <v>32</v>
      </c>
      <c r="B22" s="63">
        <f t="shared" si="2"/>
        <v>887</v>
      </c>
      <c r="C22" s="64">
        <f t="shared" si="3"/>
        <v>0</v>
      </c>
      <c r="D22" s="64">
        <f t="shared" si="3"/>
        <v>302</v>
      </c>
      <c r="E22" s="64">
        <f t="shared" si="3"/>
        <v>525</v>
      </c>
      <c r="F22" s="64">
        <f t="shared" si="3"/>
        <v>33</v>
      </c>
      <c r="G22" s="64">
        <f t="shared" si="3"/>
        <v>4</v>
      </c>
      <c r="H22" s="64">
        <f t="shared" si="3"/>
        <v>21</v>
      </c>
      <c r="I22" s="64">
        <f t="shared" si="3"/>
        <v>0</v>
      </c>
      <c r="J22" s="64">
        <f t="shared" si="3"/>
        <v>2</v>
      </c>
      <c r="K22" s="65">
        <f t="shared" si="4"/>
        <v>546</v>
      </c>
      <c r="L22" s="65">
        <v>0</v>
      </c>
      <c r="M22" s="65">
        <v>300</v>
      </c>
      <c r="N22" s="65">
        <v>190</v>
      </c>
      <c r="O22" s="65">
        <v>31</v>
      </c>
      <c r="P22" s="65">
        <v>4</v>
      </c>
      <c r="Q22" s="65">
        <v>21</v>
      </c>
      <c r="R22" s="65">
        <v>0</v>
      </c>
      <c r="S22" s="65">
        <v>0</v>
      </c>
      <c r="T22" s="65">
        <f t="shared" si="5"/>
        <v>23</v>
      </c>
      <c r="U22" s="65">
        <v>0</v>
      </c>
      <c r="V22" s="65">
        <v>0</v>
      </c>
      <c r="W22" s="65">
        <v>22</v>
      </c>
      <c r="X22" s="65">
        <v>1</v>
      </c>
      <c r="Y22" s="65">
        <v>0</v>
      </c>
      <c r="Z22" s="65">
        <v>0</v>
      </c>
      <c r="AA22" s="65">
        <v>0</v>
      </c>
      <c r="AB22" s="65">
        <v>0</v>
      </c>
      <c r="AC22" s="65">
        <f t="shared" si="6"/>
        <v>316</v>
      </c>
      <c r="AD22" s="65">
        <v>0</v>
      </c>
      <c r="AE22" s="66">
        <v>2</v>
      </c>
      <c r="AF22" s="65">
        <v>311</v>
      </c>
      <c r="AG22" s="65">
        <v>1</v>
      </c>
      <c r="AH22" s="65">
        <v>0</v>
      </c>
      <c r="AI22" s="65">
        <v>0</v>
      </c>
      <c r="AJ22" s="65">
        <v>0</v>
      </c>
      <c r="AK22" s="65">
        <v>2</v>
      </c>
      <c r="AL22" s="65">
        <f t="shared" si="7"/>
        <v>2</v>
      </c>
      <c r="AM22" s="65">
        <v>0</v>
      </c>
      <c r="AN22" s="66">
        <v>0</v>
      </c>
      <c r="AO22" s="65">
        <v>2</v>
      </c>
      <c r="AP22" s="65">
        <v>0</v>
      </c>
      <c r="AQ22" s="65">
        <v>0</v>
      </c>
      <c r="AR22" s="65">
        <v>0</v>
      </c>
      <c r="AS22" s="65">
        <v>0</v>
      </c>
      <c r="AT22" s="145">
        <v>0</v>
      </c>
    </row>
    <row r="23" spans="1:46" ht="18.75" customHeight="1">
      <c r="A23" s="32" t="s">
        <v>33</v>
      </c>
      <c r="B23" s="63">
        <f t="shared" si="2"/>
        <v>855</v>
      </c>
      <c r="C23" s="64">
        <f t="shared" si="3"/>
        <v>1</v>
      </c>
      <c r="D23" s="64">
        <f t="shared" si="3"/>
        <v>239</v>
      </c>
      <c r="E23" s="64">
        <f t="shared" si="3"/>
        <v>554</v>
      </c>
      <c r="F23" s="64">
        <f t="shared" si="3"/>
        <v>35</v>
      </c>
      <c r="G23" s="64">
        <f t="shared" si="3"/>
        <v>6</v>
      </c>
      <c r="H23" s="64">
        <f t="shared" si="3"/>
        <v>18</v>
      </c>
      <c r="I23" s="64">
        <f t="shared" si="3"/>
        <v>0</v>
      </c>
      <c r="J23" s="64">
        <f t="shared" si="3"/>
        <v>2</v>
      </c>
      <c r="K23" s="65">
        <f t="shared" si="4"/>
        <v>468</v>
      </c>
      <c r="L23" s="65">
        <v>1</v>
      </c>
      <c r="M23" s="65">
        <v>238</v>
      </c>
      <c r="N23" s="65">
        <v>172</v>
      </c>
      <c r="O23" s="65">
        <v>35</v>
      </c>
      <c r="P23" s="65">
        <v>4</v>
      </c>
      <c r="Q23" s="65">
        <v>18</v>
      </c>
      <c r="R23" s="65">
        <v>0</v>
      </c>
      <c r="S23" s="65">
        <v>0</v>
      </c>
      <c r="T23" s="65">
        <f t="shared" si="5"/>
        <v>23</v>
      </c>
      <c r="U23" s="65">
        <v>0</v>
      </c>
      <c r="V23" s="65">
        <v>1</v>
      </c>
      <c r="W23" s="65">
        <v>22</v>
      </c>
      <c r="X23" s="65">
        <v>0</v>
      </c>
      <c r="Y23" s="65">
        <v>0</v>
      </c>
      <c r="Z23" s="65">
        <v>0</v>
      </c>
      <c r="AA23" s="65">
        <v>0</v>
      </c>
      <c r="AB23" s="65">
        <v>0</v>
      </c>
      <c r="AC23" s="65">
        <f t="shared" si="6"/>
        <v>356</v>
      </c>
      <c r="AD23" s="65">
        <v>0</v>
      </c>
      <c r="AE23" s="66">
        <v>0</v>
      </c>
      <c r="AF23" s="65">
        <v>353</v>
      </c>
      <c r="AG23" s="65">
        <v>0</v>
      </c>
      <c r="AH23" s="65">
        <v>2</v>
      </c>
      <c r="AI23" s="65">
        <v>0</v>
      </c>
      <c r="AJ23" s="65">
        <v>0</v>
      </c>
      <c r="AK23" s="65">
        <v>1</v>
      </c>
      <c r="AL23" s="65">
        <f t="shared" si="7"/>
        <v>8</v>
      </c>
      <c r="AM23" s="65">
        <v>0</v>
      </c>
      <c r="AN23" s="66">
        <v>0</v>
      </c>
      <c r="AO23" s="65">
        <v>7</v>
      </c>
      <c r="AP23" s="65">
        <v>0</v>
      </c>
      <c r="AQ23" s="65">
        <v>0</v>
      </c>
      <c r="AR23" s="65">
        <v>0</v>
      </c>
      <c r="AS23" s="65">
        <v>0</v>
      </c>
      <c r="AT23" s="145">
        <v>1</v>
      </c>
    </row>
    <row r="24" spans="1:46" ht="18.75" customHeight="1">
      <c r="A24" s="32" t="s">
        <v>34</v>
      </c>
      <c r="B24" s="63">
        <f t="shared" si="2"/>
        <v>1906</v>
      </c>
      <c r="C24" s="64">
        <f t="shared" si="3"/>
        <v>0</v>
      </c>
      <c r="D24" s="64">
        <f t="shared" si="3"/>
        <v>578</v>
      </c>
      <c r="E24" s="64">
        <f t="shared" si="3"/>
        <v>1196</v>
      </c>
      <c r="F24" s="64">
        <f t="shared" si="3"/>
        <v>65</v>
      </c>
      <c r="G24" s="64">
        <f t="shared" si="3"/>
        <v>17</v>
      </c>
      <c r="H24" s="64">
        <f t="shared" si="3"/>
        <v>48</v>
      </c>
      <c r="I24" s="64">
        <f t="shared" si="3"/>
        <v>0</v>
      </c>
      <c r="J24" s="64">
        <f t="shared" si="3"/>
        <v>2</v>
      </c>
      <c r="K24" s="65">
        <f t="shared" si="4"/>
        <v>1062</v>
      </c>
      <c r="L24" s="65">
        <v>0</v>
      </c>
      <c r="M24" s="65">
        <v>575</v>
      </c>
      <c r="N24" s="65">
        <v>368</v>
      </c>
      <c r="O24" s="65">
        <v>59</v>
      </c>
      <c r="P24" s="65">
        <v>12</v>
      </c>
      <c r="Q24" s="65">
        <v>48</v>
      </c>
      <c r="R24" s="65">
        <v>0</v>
      </c>
      <c r="S24" s="65">
        <v>0</v>
      </c>
      <c r="T24" s="65">
        <f t="shared" si="5"/>
        <v>42</v>
      </c>
      <c r="U24" s="65">
        <v>0</v>
      </c>
      <c r="V24" s="65">
        <v>0</v>
      </c>
      <c r="W24" s="65">
        <v>41</v>
      </c>
      <c r="X24" s="65">
        <v>0</v>
      </c>
      <c r="Y24" s="65">
        <v>0</v>
      </c>
      <c r="Z24" s="65">
        <v>0</v>
      </c>
      <c r="AA24" s="65">
        <v>0</v>
      </c>
      <c r="AB24" s="65">
        <v>1</v>
      </c>
      <c r="AC24" s="65">
        <f t="shared" si="6"/>
        <v>785</v>
      </c>
      <c r="AD24" s="65">
        <v>0</v>
      </c>
      <c r="AE24" s="66">
        <v>3</v>
      </c>
      <c r="AF24" s="65">
        <v>770</v>
      </c>
      <c r="AG24" s="65">
        <v>6</v>
      </c>
      <c r="AH24" s="65">
        <v>5</v>
      </c>
      <c r="AI24" s="65">
        <v>0</v>
      </c>
      <c r="AJ24" s="65">
        <v>0</v>
      </c>
      <c r="AK24" s="65">
        <v>1</v>
      </c>
      <c r="AL24" s="65">
        <f t="shared" si="7"/>
        <v>17</v>
      </c>
      <c r="AM24" s="65">
        <v>0</v>
      </c>
      <c r="AN24" s="66">
        <v>0</v>
      </c>
      <c r="AO24" s="65">
        <v>17</v>
      </c>
      <c r="AP24" s="65">
        <v>0</v>
      </c>
      <c r="AQ24" s="65">
        <v>0</v>
      </c>
      <c r="AR24" s="65">
        <v>0</v>
      </c>
      <c r="AS24" s="65">
        <v>0</v>
      </c>
      <c r="AT24" s="145">
        <v>0</v>
      </c>
    </row>
    <row r="25" spans="1:46" ht="18.75" customHeight="1">
      <c r="A25" s="32" t="s">
        <v>35</v>
      </c>
      <c r="B25" s="63">
        <f t="shared" si="2"/>
        <v>528</v>
      </c>
      <c r="C25" s="64">
        <f t="shared" si="3"/>
        <v>0</v>
      </c>
      <c r="D25" s="64">
        <f t="shared" si="3"/>
        <v>160</v>
      </c>
      <c r="E25" s="64">
        <f t="shared" si="3"/>
        <v>334</v>
      </c>
      <c r="F25" s="64">
        <f t="shared" si="3"/>
        <v>17</v>
      </c>
      <c r="G25" s="64">
        <f t="shared" si="3"/>
        <v>4</v>
      </c>
      <c r="H25" s="64">
        <f t="shared" si="3"/>
        <v>10</v>
      </c>
      <c r="I25" s="64">
        <f t="shared" si="3"/>
        <v>0</v>
      </c>
      <c r="J25" s="67">
        <f t="shared" si="3"/>
        <v>3</v>
      </c>
      <c r="K25" s="65">
        <f t="shared" si="4"/>
        <v>287</v>
      </c>
      <c r="L25" s="65">
        <v>0</v>
      </c>
      <c r="M25" s="65">
        <v>160</v>
      </c>
      <c r="N25" s="65">
        <v>99</v>
      </c>
      <c r="O25" s="65">
        <v>15</v>
      </c>
      <c r="P25" s="65">
        <v>3</v>
      </c>
      <c r="Q25" s="65">
        <v>10</v>
      </c>
      <c r="R25" s="65">
        <v>0</v>
      </c>
      <c r="S25" s="65">
        <v>0</v>
      </c>
      <c r="T25" s="65">
        <f t="shared" si="5"/>
        <v>20</v>
      </c>
      <c r="U25" s="65">
        <v>0</v>
      </c>
      <c r="V25" s="65">
        <v>0</v>
      </c>
      <c r="W25" s="65">
        <v>18</v>
      </c>
      <c r="X25" s="65">
        <v>1</v>
      </c>
      <c r="Y25" s="65">
        <v>0</v>
      </c>
      <c r="Z25" s="65">
        <v>0</v>
      </c>
      <c r="AA25" s="65">
        <v>0</v>
      </c>
      <c r="AB25" s="65">
        <v>1</v>
      </c>
      <c r="AC25" s="65">
        <f t="shared" si="6"/>
        <v>219</v>
      </c>
      <c r="AD25" s="65">
        <v>0</v>
      </c>
      <c r="AE25" s="66">
        <v>0</v>
      </c>
      <c r="AF25" s="65">
        <v>215</v>
      </c>
      <c r="AG25" s="65">
        <v>1</v>
      </c>
      <c r="AH25" s="65">
        <v>1</v>
      </c>
      <c r="AI25" s="65">
        <v>0</v>
      </c>
      <c r="AJ25" s="65">
        <v>0</v>
      </c>
      <c r="AK25" s="65">
        <v>2</v>
      </c>
      <c r="AL25" s="65">
        <f t="shared" si="7"/>
        <v>2</v>
      </c>
      <c r="AM25" s="65">
        <v>0</v>
      </c>
      <c r="AN25" s="66">
        <v>0</v>
      </c>
      <c r="AO25" s="65">
        <v>2</v>
      </c>
      <c r="AP25" s="65">
        <v>0</v>
      </c>
      <c r="AQ25" s="65">
        <v>0</v>
      </c>
      <c r="AR25" s="65">
        <v>0</v>
      </c>
      <c r="AS25" s="65">
        <v>0</v>
      </c>
      <c r="AT25" s="145">
        <v>0</v>
      </c>
    </row>
    <row r="26" spans="1:46" ht="18.75" customHeight="1">
      <c r="A26" s="36" t="s">
        <v>36</v>
      </c>
      <c r="B26" s="68">
        <f t="shared" si="2"/>
        <v>1216</v>
      </c>
      <c r="C26" s="69">
        <f t="shared" si="3"/>
        <v>0</v>
      </c>
      <c r="D26" s="69">
        <f t="shared" si="3"/>
        <v>314</v>
      </c>
      <c r="E26" s="69">
        <f t="shared" si="3"/>
        <v>815</v>
      </c>
      <c r="F26" s="69">
        <f t="shared" si="3"/>
        <v>48</v>
      </c>
      <c r="G26" s="69">
        <f>SUM(P26,Y26,AH26,AQ26)</f>
        <v>9</v>
      </c>
      <c r="H26" s="69">
        <f t="shared" si="3"/>
        <v>23</v>
      </c>
      <c r="I26" s="69">
        <f t="shared" si="3"/>
        <v>0</v>
      </c>
      <c r="J26" s="69">
        <f t="shared" si="3"/>
        <v>7</v>
      </c>
      <c r="K26" s="70">
        <f t="shared" si="4"/>
        <v>630</v>
      </c>
      <c r="L26" s="70">
        <v>0</v>
      </c>
      <c r="M26" s="70">
        <v>311</v>
      </c>
      <c r="N26" s="70">
        <v>248</v>
      </c>
      <c r="O26" s="70">
        <v>43</v>
      </c>
      <c r="P26" s="70">
        <v>5</v>
      </c>
      <c r="Q26" s="70">
        <v>23</v>
      </c>
      <c r="R26" s="70">
        <v>0</v>
      </c>
      <c r="S26" s="70">
        <v>0</v>
      </c>
      <c r="T26" s="70">
        <f t="shared" si="5"/>
        <v>45</v>
      </c>
      <c r="U26" s="70">
        <v>0</v>
      </c>
      <c r="V26" s="70">
        <v>0</v>
      </c>
      <c r="W26" s="70">
        <v>44</v>
      </c>
      <c r="X26" s="70">
        <v>1</v>
      </c>
      <c r="Y26" s="70">
        <v>0</v>
      </c>
      <c r="Z26" s="70">
        <v>0</v>
      </c>
      <c r="AA26" s="70">
        <v>0</v>
      </c>
      <c r="AB26" s="70">
        <v>0</v>
      </c>
      <c r="AC26" s="70">
        <f t="shared" si="6"/>
        <v>531</v>
      </c>
      <c r="AD26" s="70">
        <v>0</v>
      </c>
      <c r="AE26" s="71">
        <v>3</v>
      </c>
      <c r="AF26" s="70">
        <v>513</v>
      </c>
      <c r="AG26" s="70">
        <v>4</v>
      </c>
      <c r="AH26" s="70">
        <v>4</v>
      </c>
      <c r="AI26" s="70">
        <v>0</v>
      </c>
      <c r="AJ26" s="70">
        <v>0</v>
      </c>
      <c r="AK26" s="70">
        <v>7</v>
      </c>
      <c r="AL26" s="70">
        <f t="shared" si="7"/>
        <v>10</v>
      </c>
      <c r="AM26" s="70">
        <v>0</v>
      </c>
      <c r="AN26" s="71">
        <v>0</v>
      </c>
      <c r="AO26" s="70">
        <v>10</v>
      </c>
      <c r="AP26" s="70">
        <v>0</v>
      </c>
      <c r="AQ26" s="70">
        <v>0</v>
      </c>
      <c r="AR26" s="70">
        <v>0</v>
      </c>
      <c r="AS26" s="70">
        <v>0</v>
      </c>
      <c r="AT26" s="146">
        <v>0</v>
      </c>
    </row>
    <row r="27" spans="1:46" s="44" customFormat="1" ht="21" customHeight="1">
      <c r="A27" s="166" t="s">
        <v>47</v>
      </c>
      <c r="B27" s="167"/>
      <c r="C27" s="167"/>
      <c r="D27" s="167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40" t="s">
        <v>48</v>
      </c>
    </row>
    <row r="28" spans="1:46" s="44" customFormat="1" ht="20.25" customHeight="1">
      <c r="A28" s="166" t="s">
        <v>49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</row>
    <row r="29" spans="1:46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</row>
    <row r="30" spans="1:46">
      <c r="B30" s="75"/>
    </row>
  </sheetData>
  <mergeCells count="53">
    <mergeCell ref="A27:D27"/>
    <mergeCell ref="A28:N28"/>
    <mergeCell ref="AC4:AK4"/>
    <mergeCell ref="AL4:AT4"/>
    <mergeCell ref="B5:B7"/>
    <mergeCell ref="C5:C7"/>
    <mergeCell ref="D5:D7"/>
    <mergeCell ref="E5:E7"/>
    <mergeCell ref="K5:K7"/>
    <mergeCell ref="A4:A7"/>
    <mergeCell ref="B4:J4"/>
    <mergeCell ref="K4:S4"/>
    <mergeCell ref="T4:AB4"/>
    <mergeCell ref="F5:F7"/>
    <mergeCell ref="G5:G7"/>
    <mergeCell ref="H5:H7"/>
    <mergeCell ref="X5:X7"/>
    <mergeCell ref="I5:I7"/>
    <mergeCell ref="J5:J7"/>
    <mergeCell ref="M5:M7"/>
    <mergeCell ref="N5:N7"/>
    <mergeCell ref="O5:O7"/>
    <mergeCell ref="AT5:AT7"/>
    <mergeCell ref="AJ5:AJ7"/>
    <mergeCell ref="AK5:AK7"/>
    <mergeCell ref="AL5:AL7"/>
    <mergeCell ref="AM5:AM7"/>
    <mergeCell ref="AN5:AN7"/>
    <mergeCell ref="AO5:AO7"/>
    <mergeCell ref="Y5:Y7"/>
    <mergeCell ref="AP5:AP7"/>
    <mergeCell ref="AQ5:AQ7"/>
    <mergeCell ref="AR5:AR7"/>
    <mergeCell ref="AS5:AS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W5:W7"/>
    <mergeCell ref="L5:L7"/>
    <mergeCell ref="R5:R7"/>
    <mergeCell ref="S5:S7"/>
    <mergeCell ref="T5:T7"/>
    <mergeCell ref="U5:U7"/>
    <mergeCell ref="V5:V7"/>
    <mergeCell ref="P5:P7"/>
    <mergeCell ref="Q5:Q7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S13"/>
  <sheetViews>
    <sheetView workbookViewId="0">
      <selection activeCell="K20" sqref="K20"/>
    </sheetView>
  </sheetViews>
  <sheetFormatPr defaultRowHeight="23.25" customHeight="1"/>
  <cols>
    <col min="1" max="1" width="7.875" style="76" customWidth="1"/>
    <col min="2" max="2" width="9.875" style="76" customWidth="1"/>
    <col min="3" max="3" width="10.875" style="76" customWidth="1"/>
    <col min="4" max="4" width="9.875" style="76" customWidth="1"/>
    <col min="5" max="5" width="10.875" style="76" customWidth="1"/>
    <col min="6" max="6" width="9.875" style="76" customWidth="1"/>
    <col min="7" max="7" width="10.875" style="76" customWidth="1"/>
    <col min="8" max="8" width="9.875" style="76" customWidth="1"/>
    <col min="9" max="9" width="10.875" style="76" customWidth="1"/>
    <col min="10" max="10" width="9.875" style="76" customWidth="1"/>
    <col min="11" max="11" width="10.875" style="76" customWidth="1"/>
    <col min="12" max="12" width="9.875" style="76" customWidth="1"/>
    <col min="13" max="13" width="10.875" style="76" customWidth="1"/>
    <col min="14" max="14" width="9.875" style="76" customWidth="1"/>
    <col min="15" max="15" width="10.875" style="76" customWidth="1"/>
    <col min="16" max="16" width="9.875" style="76" customWidth="1"/>
    <col min="17" max="17" width="10.875" style="76" customWidth="1"/>
    <col min="18" max="19" width="10.375" style="76" bestFit="1" customWidth="1"/>
    <col min="20" max="16384" width="9" style="76"/>
  </cols>
  <sheetData>
    <row r="2" spans="1:19" ht="26.25" customHeight="1">
      <c r="A2" s="180" t="s">
        <v>50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9" ht="23.25" customHeight="1">
      <c r="A3" s="181" t="s">
        <v>51</v>
      </c>
      <c r="B3" s="181"/>
      <c r="C3" s="181"/>
      <c r="P3" s="77"/>
      <c r="Q3" s="78" t="s">
        <v>52</v>
      </c>
    </row>
    <row r="4" spans="1:19" s="79" customFormat="1" ht="24" customHeight="1">
      <c r="A4" s="182" t="s">
        <v>211</v>
      </c>
      <c r="B4" s="179" t="s">
        <v>159</v>
      </c>
      <c r="C4" s="179"/>
      <c r="D4" s="179"/>
      <c r="E4" s="179"/>
      <c r="F4" s="179"/>
      <c r="G4" s="179"/>
      <c r="H4" s="179"/>
      <c r="I4" s="179"/>
      <c r="J4" s="179"/>
      <c r="K4" s="179"/>
      <c r="L4" s="179" t="s">
        <v>53</v>
      </c>
      <c r="M4" s="179"/>
      <c r="N4" s="179"/>
      <c r="O4" s="179"/>
      <c r="P4" s="179"/>
      <c r="Q4" s="179"/>
    </row>
    <row r="5" spans="1:19" s="79" customFormat="1" ht="24" customHeight="1">
      <c r="A5" s="183"/>
      <c r="B5" s="179" t="s">
        <v>160</v>
      </c>
      <c r="C5" s="179"/>
      <c r="D5" s="179" t="s">
        <v>161</v>
      </c>
      <c r="E5" s="179"/>
      <c r="F5" s="179" t="s">
        <v>162</v>
      </c>
      <c r="G5" s="179"/>
      <c r="H5" s="179" t="s">
        <v>163</v>
      </c>
      <c r="I5" s="179"/>
      <c r="J5" s="179" t="s">
        <v>164</v>
      </c>
      <c r="K5" s="179"/>
      <c r="L5" s="179" t="s">
        <v>165</v>
      </c>
      <c r="M5" s="179"/>
      <c r="N5" s="179" t="s">
        <v>166</v>
      </c>
      <c r="O5" s="179"/>
      <c r="P5" s="179" t="s">
        <v>167</v>
      </c>
      <c r="Q5" s="179"/>
    </row>
    <row r="6" spans="1:19" s="79" customFormat="1" ht="44.25" customHeight="1">
      <c r="A6" s="184"/>
      <c r="B6" s="80" t="s">
        <v>54</v>
      </c>
      <c r="C6" s="80" t="s">
        <v>168</v>
      </c>
      <c r="D6" s="80" t="s">
        <v>54</v>
      </c>
      <c r="E6" s="80" t="s">
        <v>169</v>
      </c>
      <c r="F6" s="80" t="s">
        <v>170</v>
      </c>
      <c r="G6" s="80" t="s">
        <v>55</v>
      </c>
      <c r="H6" s="80" t="s">
        <v>54</v>
      </c>
      <c r="I6" s="80" t="s">
        <v>171</v>
      </c>
      <c r="J6" s="80" t="s">
        <v>54</v>
      </c>
      <c r="K6" s="80" t="s">
        <v>55</v>
      </c>
      <c r="L6" s="80" t="s">
        <v>54</v>
      </c>
      <c r="M6" s="80" t="s">
        <v>56</v>
      </c>
      <c r="N6" s="80" t="s">
        <v>172</v>
      </c>
      <c r="O6" s="80" t="s">
        <v>173</v>
      </c>
      <c r="P6" s="80" t="s">
        <v>172</v>
      </c>
      <c r="Q6" s="80" t="s">
        <v>56</v>
      </c>
    </row>
    <row r="7" spans="1:19" s="85" customFormat="1" ht="23.25" customHeight="1">
      <c r="A7" s="81">
        <v>2017</v>
      </c>
      <c r="B7" s="82">
        <v>166</v>
      </c>
      <c r="C7" s="83">
        <v>871155</v>
      </c>
      <c r="D7" s="83">
        <v>47</v>
      </c>
      <c r="E7" s="83">
        <v>760648</v>
      </c>
      <c r="F7" s="83">
        <v>0</v>
      </c>
      <c r="G7" s="83">
        <v>0</v>
      </c>
      <c r="H7" s="83">
        <v>84</v>
      </c>
      <c r="I7" s="83">
        <v>40351</v>
      </c>
      <c r="J7" s="83">
        <v>35</v>
      </c>
      <c r="K7" s="83">
        <v>70156</v>
      </c>
      <c r="L7" s="83">
        <v>464</v>
      </c>
      <c r="M7" s="83">
        <v>0</v>
      </c>
      <c r="N7" s="83">
        <v>398</v>
      </c>
      <c r="O7" s="83">
        <v>0</v>
      </c>
      <c r="P7" s="83">
        <v>66</v>
      </c>
      <c r="Q7" s="84">
        <v>0</v>
      </c>
      <c r="R7" s="79"/>
      <c r="S7" s="79"/>
    </row>
    <row r="8" spans="1:19" s="86" customFormat="1" ht="23.25" customHeight="1">
      <c r="A8" s="81">
        <v>2018</v>
      </c>
      <c r="B8" s="82">
        <v>161</v>
      </c>
      <c r="C8" s="83">
        <v>807773</v>
      </c>
      <c r="D8" s="83">
        <v>48</v>
      </c>
      <c r="E8" s="83">
        <v>762625</v>
      </c>
      <c r="F8" s="83">
        <v>0</v>
      </c>
      <c r="G8" s="83">
        <v>0</v>
      </c>
      <c r="H8" s="83">
        <v>79</v>
      </c>
      <c r="I8" s="83">
        <v>38333</v>
      </c>
      <c r="J8" s="83">
        <v>34</v>
      </c>
      <c r="K8" s="83">
        <v>6815</v>
      </c>
      <c r="L8" s="83">
        <v>485</v>
      </c>
      <c r="M8" s="83">
        <v>0</v>
      </c>
      <c r="N8" s="83">
        <v>411</v>
      </c>
      <c r="O8" s="83">
        <v>0</v>
      </c>
      <c r="P8" s="83">
        <v>74</v>
      </c>
      <c r="Q8" s="84">
        <v>0</v>
      </c>
      <c r="R8" s="79"/>
      <c r="S8" s="79"/>
    </row>
    <row r="9" spans="1:19" s="86" customFormat="1" ht="23.25" customHeight="1">
      <c r="A9" s="81">
        <v>2019</v>
      </c>
      <c r="B9" s="82">
        <v>159</v>
      </c>
      <c r="C9" s="83">
        <v>895055</v>
      </c>
      <c r="D9" s="83">
        <v>66</v>
      </c>
      <c r="E9" s="83">
        <v>774892</v>
      </c>
      <c r="F9" s="83">
        <v>0</v>
      </c>
      <c r="G9" s="83">
        <v>0</v>
      </c>
      <c r="H9" s="83">
        <v>64</v>
      </c>
      <c r="I9" s="83">
        <v>114035</v>
      </c>
      <c r="J9" s="83">
        <v>29</v>
      </c>
      <c r="K9" s="83">
        <v>6128</v>
      </c>
      <c r="L9" s="83">
        <v>493</v>
      </c>
      <c r="M9" s="83">
        <v>0</v>
      </c>
      <c r="N9" s="83">
        <v>412</v>
      </c>
      <c r="O9" s="83">
        <v>0</v>
      </c>
      <c r="P9" s="83">
        <v>81</v>
      </c>
      <c r="Q9" s="84">
        <v>0</v>
      </c>
      <c r="R9" s="79"/>
      <c r="S9" s="79"/>
    </row>
    <row r="10" spans="1:19" s="86" customFormat="1" ht="23.25" customHeight="1">
      <c r="A10" s="81">
        <v>2020</v>
      </c>
      <c r="B10" s="82">
        <v>186</v>
      </c>
      <c r="C10" s="83">
        <v>879797</v>
      </c>
      <c r="D10" s="83">
        <v>84</v>
      </c>
      <c r="E10" s="83">
        <v>719017</v>
      </c>
      <c r="F10" s="83">
        <v>0</v>
      </c>
      <c r="G10" s="83">
        <v>0</v>
      </c>
      <c r="H10" s="83">
        <v>64</v>
      </c>
      <c r="I10" s="83">
        <v>156491</v>
      </c>
      <c r="J10" s="83">
        <v>38</v>
      </c>
      <c r="K10" s="83">
        <v>4289</v>
      </c>
      <c r="L10" s="83">
        <v>471</v>
      </c>
      <c r="M10" s="83">
        <v>0</v>
      </c>
      <c r="N10" s="83">
        <v>380</v>
      </c>
      <c r="O10" s="83">
        <v>0</v>
      </c>
      <c r="P10" s="83">
        <v>91</v>
      </c>
      <c r="Q10" s="84">
        <v>0</v>
      </c>
      <c r="R10" s="79"/>
      <c r="S10" s="79"/>
    </row>
    <row r="11" spans="1:19" s="86" customFormat="1" ht="23.25" customHeight="1">
      <c r="A11" s="81">
        <v>2021</v>
      </c>
      <c r="B11" s="82">
        <v>184</v>
      </c>
      <c r="C11" s="83">
        <v>793337</v>
      </c>
      <c r="D11" s="83">
        <v>74</v>
      </c>
      <c r="E11" s="83">
        <v>645393</v>
      </c>
      <c r="F11" s="83">
        <v>0</v>
      </c>
      <c r="G11" s="83">
        <v>0</v>
      </c>
      <c r="H11" s="83">
        <v>59</v>
      </c>
      <c r="I11" s="83">
        <v>142193</v>
      </c>
      <c r="J11" s="83">
        <v>51</v>
      </c>
      <c r="K11" s="83">
        <v>5751</v>
      </c>
      <c r="L11" s="83">
        <v>488</v>
      </c>
      <c r="M11" s="83">
        <v>0</v>
      </c>
      <c r="N11" s="83">
        <v>388</v>
      </c>
      <c r="O11" s="83">
        <v>0</v>
      </c>
      <c r="P11" s="83">
        <v>100</v>
      </c>
      <c r="Q11" s="84">
        <v>0</v>
      </c>
      <c r="R11" s="79"/>
      <c r="S11" s="79"/>
    </row>
    <row r="12" spans="1:19" s="79" customFormat="1" ht="23.25" customHeight="1">
      <c r="A12" s="87">
        <v>2022</v>
      </c>
      <c r="B12" s="88">
        <f>SUM(D12,F12,H12,J12)</f>
        <v>191</v>
      </c>
      <c r="C12" s="89">
        <f>SUM(E12,G12,I12,K12)</f>
        <v>691836</v>
      </c>
      <c r="D12" s="89">
        <v>81</v>
      </c>
      <c r="E12" s="89">
        <v>645643</v>
      </c>
      <c r="F12" s="89">
        <v>0</v>
      </c>
      <c r="G12" s="89">
        <v>0</v>
      </c>
      <c r="H12" s="89">
        <v>59</v>
      </c>
      <c r="I12" s="89">
        <v>39468</v>
      </c>
      <c r="J12" s="89">
        <v>51</v>
      </c>
      <c r="K12" s="89">
        <v>6725</v>
      </c>
      <c r="L12" s="89">
        <f>N12+P12</f>
        <v>475</v>
      </c>
      <c r="M12" s="89">
        <f>O12+Q12</f>
        <v>0</v>
      </c>
      <c r="N12" s="89">
        <v>381</v>
      </c>
      <c r="O12" s="89">
        <v>0</v>
      </c>
      <c r="P12" s="89">
        <v>94</v>
      </c>
      <c r="Q12" s="90">
        <v>0</v>
      </c>
    </row>
    <row r="13" spans="1:19" ht="23.25" customHeight="1">
      <c r="A13" s="91" t="s">
        <v>174</v>
      </c>
      <c r="O13" s="92" t="s">
        <v>175</v>
      </c>
      <c r="P13" s="92"/>
      <c r="Q13" s="92"/>
    </row>
  </sheetData>
  <mergeCells count="13">
    <mergeCell ref="L5:M5"/>
    <mergeCell ref="N5:O5"/>
    <mergeCell ref="P5:Q5"/>
    <mergeCell ref="A2:L2"/>
    <mergeCell ref="A3:C3"/>
    <mergeCell ref="A4:A6"/>
    <mergeCell ref="B4:K4"/>
    <mergeCell ref="L4:Q4"/>
    <mergeCell ref="B5:C5"/>
    <mergeCell ref="D5:E5"/>
    <mergeCell ref="F5:G5"/>
    <mergeCell ref="H5:I5"/>
    <mergeCell ref="J5:K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I44"/>
  <sheetViews>
    <sheetView workbookViewId="0">
      <selection activeCell="M23" sqref="M23"/>
    </sheetView>
  </sheetViews>
  <sheetFormatPr defaultColWidth="9" defaultRowHeight="21" customHeight="1"/>
  <cols>
    <col min="1" max="1" width="6.375" style="95" customWidth="1"/>
    <col min="2" max="2" width="6.875" style="95" customWidth="1"/>
    <col min="3" max="3" width="7.875" style="95" customWidth="1"/>
    <col min="4" max="4" width="7.5" style="95" customWidth="1"/>
    <col min="5" max="5" width="7.75" style="95" customWidth="1"/>
    <col min="6" max="6" width="9.625" style="95" customWidth="1"/>
    <col min="7" max="8" width="10.375" style="95" customWidth="1"/>
    <col min="9" max="9" width="12.625" style="95" customWidth="1"/>
    <col min="10" max="10" width="7.75" style="95" customWidth="1"/>
    <col min="11" max="11" width="8.125" style="95" customWidth="1"/>
    <col min="12" max="12" width="10.75" style="95" customWidth="1"/>
    <col min="13" max="13" width="9.125" style="95" customWidth="1"/>
    <col min="14" max="14" width="8.875" style="95" customWidth="1"/>
    <col min="15" max="15" width="12.25" style="95" customWidth="1"/>
    <col min="16" max="16" width="11.625" style="95" customWidth="1"/>
    <col min="17" max="17" width="10.25" style="95" customWidth="1"/>
    <col min="18" max="18" width="8" style="95" customWidth="1"/>
    <col min="19" max="19" width="12.625" style="95" customWidth="1"/>
    <col min="20" max="20" width="13.75" style="95" customWidth="1"/>
    <col min="21" max="21" width="11.875" style="95" customWidth="1"/>
    <col min="22" max="22" width="9.625" style="95" customWidth="1"/>
    <col min="23" max="23" width="10.875" style="95" customWidth="1"/>
    <col min="24" max="24" width="15.25" style="95" customWidth="1"/>
    <col min="25" max="25" width="7.875" style="95" customWidth="1"/>
    <col min="26" max="26" width="6.5" style="95" customWidth="1"/>
    <col min="27" max="27" width="8.25" style="95" customWidth="1"/>
    <col min="28" max="28" width="11.875" style="95" customWidth="1"/>
    <col min="29" max="29" width="6.5" style="95" customWidth="1"/>
    <col min="30" max="30" width="7.625" style="95" customWidth="1"/>
    <col min="31" max="32" width="8.75" style="95" customWidth="1"/>
    <col min="33" max="33" width="9.875" style="95" customWidth="1"/>
    <col min="34" max="16384" width="9" style="95"/>
  </cols>
  <sheetData>
    <row r="1" spans="1:35" s="93" customFormat="1" ht="21" customHeight="1"/>
    <row r="2" spans="1:35" ht="21" customHeight="1">
      <c r="A2" s="192" t="s">
        <v>57</v>
      </c>
      <c r="B2" s="192"/>
      <c r="C2" s="192"/>
      <c r="D2" s="192"/>
      <c r="E2" s="192"/>
      <c r="F2" s="192"/>
      <c r="G2" s="192"/>
      <c r="H2" s="192"/>
      <c r="I2" s="192"/>
      <c r="J2" s="192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</row>
    <row r="3" spans="1:35" s="93" customFormat="1" ht="21" customHeight="1">
      <c r="A3" s="193" t="s">
        <v>176</v>
      </c>
      <c r="B3" s="193"/>
      <c r="C3" s="96"/>
      <c r="D3" s="96"/>
      <c r="E3" s="96"/>
      <c r="F3" s="96"/>
      <c r="G3" s="96"/>
      <c r="H3" s="97"/>
      <c r="I3" s="97"/>
      <c r="J3" s="97"/>
      <c r="K3" s="97"/>
      <c r="L3" s="97"/>
      <c r="M3" s="97"/>
      <c r="N3" s="194" t="s">
        <v>58</v>
      </c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</row>
    <row r="4" spans="1:35" s="98" customFormat="1" ht="30.75" customHeight="1">
      <c r="A4" s="195" t="s">
        <v>212</v>
      </c>
      <c r="B4" s="190" t="s">
        <v>59</v>
      </c>
      <c r="C4" s="190"/>
      <c r="D4" s="190"/>
      <c r="E4" s="190"/>
      <c r="F4" s="190" t="s">
        <v>60</v>
      </c>
      <c r="G4" s="190"/>
      <c r="H4" s="190"/>
      <c r="I4" s="190"/>
      <c r="J4" s="187" t="s">
        <v>61</v>
      </c>
      <c r="K4" s="187"/>
      <c r="L4" s="187"/>
      <c r="M4" s="187"/>
      <c r="N4" s="187"/>
      <c r="O4" s="187"/>
      <c r="P4" s="187" t="s">
        <v>62</v>
      </c>
      <c r="Q4" s="187"/>
      <c r="R4" s="190" t="s">
        <v>63</v>
      </c>
      <c r="S4" s="190" t="s">
        <v>64</v>
      </c>
      <c r="T4" s="190"/>
      <c r="U4" s="190"/>
      <c r="V4" s="190" t="s">
        <v>177</v>
      </c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</row>
    <row r="5" spans="1:35" s="98" customFormat="1" ht="30.75" customHeight="1">
      <c r="A5" s="196"/>
      <c r="B5" s="190" t="s">
        <v>65</v>
      </c>
      <c r="C5" s="190" t="s">
        <v>66</v>
      </c>
      <c r="D5" s="190" t="s">
        <v>67</v>
      </c>
      <c r="E5" s="187" t="s">
        <v>178</v>
      </c>
      <c r="F5" s="190" t="s">
        <v>68</v>
      </c>
      <c r="G5" s="190"/>
      <c r="H5" s="190"/>
      <c r="I5" s="187" t="s">
        <v>179</v>
      </c>
      <c r="J5" s="190" t="s">
        <v>180</v>
      </c>
      <c r="K5" s="190" t="s">
        <v>181</v>
      </c>
      <c r="L5" s="190" t="s">
        <v>69</v>
      </c>
      <c r="M5" s="190" t="s">
        <v>70</v>
      </c>
      <c r="N5" s="190" t="s">
        <v>182</v>
      </c>
      <c r="O5" s="191" t="s">
        <v>71</v>
      </c>
      <c r="P5" s="190" t="s">
        <v>183</v>
      </c>
      <c r="Q5" s="190" t="s">
        <v>72</v>
      </c>
      <c r="R5" s="190"/>
      <c r="S5" s="190" t="s">
        <v>73</v>
      </c>
      <c r="T5" s="190" t="s">
        <v>74</v>
      </c>
      <c r="U5" s="190" t="s">
        <v>184</v>
      </c>
      <c r="V5" s="190" t="s">
        <v>185</v>
      </c>
      <c r="W5" s="190" t="s">
        <v>186</v>
      </c>
      <c r="X5" s="190" t="s">
        <v>75</v>
      </c>
      <c r="Y5" s="190" t="s">
        <v>76</v>
      </c>
      <c r="Z5" s="190" t="s">
        <v>187</v>
      </c>
      <c r="AA5" s="190" t="s">
        <v>77</v>
      </c>
      <c r="AB5" s="185" t="s">
        <v>78</v>
      </c>
      <c r="AC5" s="187" t="s">
        <v>188</v>
      </c>
      <c r="AD5" s="190" t="s">
        <v>79</v>
      </c>
      <c r="AE5" s="190" t="s">
        <v>80</v>
      </c>
      <c r="AF5" s="185" t="s">
        <v>81</v>
      </c>
      <c r="AG5" s="187" t="s">
        <v>82</v>
      </c>
    </row>
    <row r="6" spans="1:35" s="98" customFormat="1" ht="30.75" customHeight="1">
      <c r="A6" s="197"/>
      <c r="B6" s="190"/>
      <c r="C6" s="190"/>
      <c r="D6" s="190"/>
      <c r="E6" s="187"/>
      <c r="F6" s="99" t="s">
        <v>189</v>
      </c>
      <c r="G6" s="99" t="s">
        <v>83</v>
      </c>
      <c r="H6" s="99" t="s">
        <v>84</v>
      </c>
      <c r="I6" s="187"/>
      <c r="J6" s="190"/>
      <c r="K6" s="190"/>
      <c r="L6" s="190"/>
      <c r="M6" s="190"/>
      <c r="N6" s="190"/>
      <c r="O6" s="191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86"/>
      <c r="AC6" s="187"/>
      <c r="AD6" s="190"/>
      <c r="AE6" s="190"/>
      <c r="AF6" s="186"/>
      <c r="AG6" s="187"/>
    </row>
    <row r="7" spans="1:35" s="102" customFormat="1" ht="21" customHeight="1">
      <c r="A7" s="100">
        <v>2017</v>
      </c>
      <c r="B7" s="82">
        <v>4</v>
      </c>
      <c r="C7" s="83">
        <v>1</v>
      </c>
      <c r="D7" s="83">
        <v>3</v>
      </c>
      <c r="E7" s="83">
        <v>0</v>
      </c>
      <c r="F7" s="83">
        <v>1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2</v>
      </c>
      <c r="M7" s="83">
        <v>1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3">
        <v>0</v>
      </c>
      <c r="Y7" s="83">
        <v>0</v>
      </c>
      <c r="Z7" s="83">
        <v>0</v>
      </c>
      <c r="AA7" s="83">
        <v>0</v>
      </c>
      <c r="AB7" s="83">
        <v>0</v>
      </c>
      <c r="AC7" s="83">
        <v>4</v>
      </c>
      <c r="AD7" s="83">
        <v>0</v>
      </c>
      <c r="AE7" s="101">
        <v>0</v>
      </c>
      <c r="AF7" s="101">
        <v>0</v>
      </c>
      <c r="AG7" s="84">
        <v>0</v>
      </c>
      <c r="AH7" s="98"/>
      <c r="AI7" s="98"/>
    </row>
    <row r="8" spans="1:35" s="102" customFormat="1" ht="21" customHeight="1">
      <c r="A8" s="100">
        <v>2018</v>
      </c>
      <c r="B8" s="103">
        <v>1</v>
      </c>
      <c r="C8" s="104">
        <v>1</v>
      </c>
      <c r="D8" s="104">
        <v>4</v>
      </c>
      <c r="E8" s="104">
        <v>0</v>
      </c>
      <c r="F8" s="104">
        <v>1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0</v>
      </c>
      <c r="T8" s="104">
        <v>0</v>
      </c>
      <c r="U8" s="104">
        <v>0</v>
      </c>
      <c r="V8" s="104">
        <v>0</v>
      </c>
      <c r="W8" s="104">
        <v>0</v>
      </c>
      <c r="X8" s="104">
        <v>0</v>
      </c>
      <c r="Y8" s="104">
        <v>0</v>
      </c>
      <c r="Z8" s="104">
        <v>0</v>
      </c>
      <c r="AA8" s="104">
        <v>0</v>
      </c>
      <c r="AB8" s="104">
        <v>0</v>
      </c>
      <c r="AC8" s="104">
        <v>5</v>
      </c>
      <c r="AD8" s="104">
        <v>0</v>
      </c>
      <c r="AE8" s="104">
        <v>0</v>
      </c>
      <c r="AF8" s="105">
        <v>0</v>
      </c>
      <c r="AG8" s="106">
        <v>0</v>
      </c>
      <c r="AH8" s="98"/>
      <c r="AI8" s="98"/>
    </row>
    <row r="9" spans="1:35" s="102" customFormat="1" ht="21" customHeight="1">
      <c r="A9" s="100">
        <v>2019</v>
      </c>
      <c r="B9" s="82">
        <v>2</v>
      </c>
      <c r="C9" s="83">
        <v>0</v>
      </c>
      <c r="D9" s="83">
        <v>5</v>
      </c>
      <c r="E9" s="83">
        <v>0</v>
      </c>
      <c r="F9" s="83">
        <v>1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7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6</v>
      </c>
      <c r="AD9" s="83">
        <v>0</v>
      </c>
      <c r="AE9" s="83">
        <v>0</v>
      </c>
      <c r="AF9" s="101">
        <v>0</v>
      </c>
      <c r="AG9" s="84">
        <v>0</v>
      </c>
      <c r="AH9" s="98"/>
      <c r="AI9" s="98"/>
    </row>
    <row r="10" spans="1:35" s="102" customFormat="1" ht="21" customHeight="1">
      <c r="A10" s="100">
        <v>2020</v>
      </c>
      <c r="B10" s="82">
        <v>2</v>
      </c>
      <c r="C10" s="83">
        <v>0</v>
      </c>
      <c r="D10" s="83">
        <v>5</v>
      </c>
      <c r="E10" s="83">
        <v>0</v>
      </c>
      <c r="F10" s="83">
        <v>1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8</v>
      </c>
      <c r="M10" s="83">
        <v>1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8</v>
      </c>
      <c r="AD10" s="83">
        <v>0</v>
      </c>
      <c r="AE10" s="83">
        <v>0</v>
      </c>
      <c r="AF10" s="101">
        <v>0</v>
      </c>
      <c r="AG10" s="84">
        <v>1</v>
      </c>
      <c r="AH10" s="98"/>
      <c r="AI10" s="98"/>
    </row>
    <row r="11" spans="1:35" s="102" customFormat="1" ht="21" customHeight="1">
      <c r="A11" s="100">
        <v>2021</v>
      </c>
      <c r="B11" s="82">
        <v>2</v>
      </c>
      <c r="C11" s="83">
        <v>0</v>
      </c>
      <c r="D11" s="83">
        <v>5</v>
      </c>
      <c r="E11" s="83">
        <v>0</v>
      </c>
      <c r="F11" s="83">
        <v>1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8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8</v>
      </c>
      <c r="AD11" s="83">
        <v>0</v>
      </c>
      <c r="AE11" s="83">
        <v>0</v>
      </c>
      <c r="AF11" s="83">
        <v>0</v>
      </c>
      <c r="AG11" s="84">
        <v>1</v>
      </c>
      <c r="AH11" s="98"/>
      <c r="AI11" s="98"/>
    </row>
    <row r="12" spans="1:35" s="112" customFormat="1" ht="21" customHeight="1">
      <c r="A12" s="107">
        <v>2022</v>
      </c>
      <c r="B12" s="108">
        <f>SUM(B13:B26)</f>
        <v>5</v>
      </c>
      <c r="C12" s="109">
        <f t="shared" ref="C12:AG12" si="0">SUM(C13:C26)</f>
        <v>0</v>
      </c>
      <c r="D12" s="109">
        <f t="shared" si="0"/>
        <v>3</v>
      </c>
      <c r="E12" s="109">
        <f t="shared" si="0"/>
        <v>0</v>
      </c>
      <c r="F12" s="109">
        <f t="shared" si="0"/>
        <v>1</v>
      </c>
      <c r="G12" s="109">
        <f t="shared" si="0"/>
        <v>0</v>
      </c>
      <c r="H12" s="109">
        <f t="shared" si="0"/>
        <v>0</v>
      </c>
      <c r="I12" s="109">
        <f t="shared" si="0"/>
        <v>0</v>
      </c>
      <c r="J12" s="109">
        <f t="shared" si="0"/>
        <v>0</v>
      </c>
      <c r="K12" s="109">
        <f t="shared" si="0"/>
        <v>0</v>
      </c>
      <c r="L12" s="109">
        <f t="shared" si="0"/>
        <v>8</v>
      </c>
      <c r="M12" s="109">
        <f t="shared" si="0"/>
        <v>0</v>
      </c>
      <c r="N12" s="109">
        <f t="shared" si="0"/>
        <v>0</v>
      </c>
      <c r="O12" s="109">
        <f t="shared" si="0"/>
        <v>0</v>
      </c>
      <c r="P12" s="109">
        <f t="shared" si="0"/>
        <v>0</v>
      </c>
      <c r="Q12" s="109">
        <f t="shared" si="0"/>
        <v>0</v>
      </c>
      <c r="R12" s="109">
        <f t="shared" si="0"/>
        <v>0</v>
      </c>
      <c r="S12" s="109">
        <f t="shared" si="0"/>
        <v>0</v>
      </c>
      <c r="T12" s="109">
        <f t="shared" si="0"/>
        <v>1</v>
      </c>
      <c r="U12" s="109">
        <f t="shared" si="0"/>
        <v>2</v>
      </c>
      <c r="V12" s="109">
        <f t="shared" si="0"/>
        <v>0</v>
      </c>
      <c r="W12" s="109">
        <f t="shared" si="0"/>
        <v>0</v>
      </c>
      <c r="X12" s="109">
        <f t="shared" si="0"/>
        <v>0</v>
      </c>
      <c r="Y12" s="109">
        <f t="shared" si="0"/>
        <v>0</v>
      </c>
      <c r="Z12" s="109">
        <f t="shared" si="0"/>
        <v>0</v>
      </c>
      <c r="AA12" s="109">
        <f t="shared" si="0"/>
        <v>0</v>
      </c>
      <c r="AB12" s="109">
        <f>SUM(AB13:AB26)</f>
        <v>0</v>
      </c>
      <c r="AC12" s="109">
        <f t="shared" si="0"/>
        <v>9</v>
      </c>
      <c r="AD12" s="109">
        <f t="shared" si="0"/>
        <v>0</v>
      </c>
      <c r="AE12" s="109">
        <f t="shared" si="0"/>
        <v>0</v>
      </c>
      <c r="AF12" s="110">
        <f>SUM(AF13:AF26)</f>
        <v>0</v>
      </c>
      <c r="AG12" s="111">
        <f t="shared" si="0"/>
        <v>1</v>
      </c>
      <c r="AH12" s="98"/>
      <c r="AI12" s="98"/>
    </row>
    <row r="13" spans="1:35" s="98" customFormat="1" ht="21" customHeight="1">
      <c r="A13" s="113" t="s">
        <v>190</v>
      </c>
      <c r="B13" s="114">
        <v>0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6">
        <v>0</v>
      </c>
      <c r="AG13" s="117">
        <v>0</v>
      </c>
    </row>
    <row r="14" spans="1:35" s="98" customFormat="1" ht="21" customHeight="1">
      <c r="A14" s="113" t="s">
        <v>191</v>
      </c>
      <c r="B14" s="114">
        <v>3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1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2</v>
      </c>
      <c r="AD14" s="115">
        <v>0</v>
      </c>
      <c r="AE14" s="115">
        <v>0</v>
      </c>
      <c r="AF14" s="116">
        <v>0</v>
      </c>
      <c r="AG14" s="117">
        <v>0</v>
      </c>
    </row>
    <row r="15" spans="1:35" s="98" customFormat="1" ht="21" customHeight="1">
      <c r="A15" s="113" t="s">
        <v>85</v>
      </c>
      <c r="B15" s="114">
        <v>1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2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6">
        <v>0</v>
      </c>
      <c r="AC15" s="116">
        <v>4</v>
      </c>
      <c r="AD15" s="115">
        <v>0</v>
      </c>
      <c r="AE15" s="115">
        <v>0</v>
      </c>
      <c r="AF15" s="116">
        <v>0</v>
      </c>
      <c r="AG15" s="117">
        <v>1</v>
      </c>
    </row>
    <row r="16" spans="1:35" s="98" customFormat="1" ht="21" customHeight="1">
      <c r="A16" s="113" t="s">
        <v>192</v>
      </c>
      <c r="B16" s="114">
        <v>0</v>
      </c>
      <c r="C16" s="115">
        <v>0</v>
      </c>
      <c r="D16" s="115">
        <v>1</v>
      </c>
      <c r="E16" s="115">
        <v>0</v>
      </c>
      <c r="F16" s="115">
        <v>0</v>
      </c>
      <c r="G16" s="115">
        <v>0</v>
      </c>
      <c r="H16" s="115">
        <v>0</v>
      </c>
      <c r="I16" s="115">
        <v>0</v>
      </c>
      <c r="J16" s="115">
        <v>0</v>
      </c>
      <c r="K16" s="115">
        <v>0</v>
      </c>
      <c r="L16" s="115">
        <v>1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0</v>
      </c>
      <c r="U16" s="115">
        <v>0</v>
      </c>
      <c r="V16" s="115">
        <v>0</v>
      </c>
      <c r="W16" s="115">
        <v>0</v>
      </c>
      <c r="X16" s="115">
        <v>0</v>
      </c>
      <c r="Y16" s="115">
        <v>0</v>
      </c>
      <c r="Z16" s="115">
        <v>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6">
        <v>0</v>
      </c>
      <c r="AG16" s="117">
        <v>0</v>
      </c>
    </row>
    <row r="17" spans="1:33" s="98" customFormat="1" ht="21" customHeight="1">
      <c r="A17" s="113" t="s">
        <v>193</v>
      </c>
      <c r="B17" s="114">
        <v>0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2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1</v>
      </c>
      <c r="U17" s="115">
        <v>1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6">
        <v>0</v>
      </c>
      <c r="AG17" s="117">
        <v>0</v>
      </c>
    </row>
    <row r="18" spans="1:33" ht="21" customHeight="1">
      <c r="A18" s="113" t="s">
        <v>194</v>
      </c>
      <c r="B18" s="114">
        <v>0</v>
      </c>
      <c r="C18" s="115">
        <v>0</v>
      </c>
      <c r="D18" s="115">
        <v>1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1</v>
      </c>
      <c r="AD18" s="115">
        <v>0</v>
      </c>
      <c r="AE18" s="115">
        <v>0</v>
      </c>
      <c r="AF18" s="116">
        <v>0</v>
      </c>
      <c r="AG18" s="117">
        <v>0</v>
      </c>
    </row>
    <row r="19" spans="1:33" ht="21" customHeight="1">
      <c r="A19" s="113" t="s">
        <v>195</v>
      </c>
      <c r="B19" s="114">
        <v>0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1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6">
        <v>0</v>
      </c>
      <c r="AG19" s="117">
        <v>0</v>
      </c>
    </row>
    <row r="20" spans="1:33" ht="21" customHeight="1">
      <c r="A20" s="113" t="s">
        <v>196</v>
      </c>
      <c r="B20" s="114">
        <v>0</v>
      </c>
      <c r="C20" s="115">
        <v>0</v>
      </c>
      <c r="D20" s="115">
        <v>1</v>
      </c>
      <c r="E20" s="115">
        <v>0</v>
      </c>
      <c r="F20" s="115">
        <v>1</v>
      </c>
      <c r="G20" s="115"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6">
        <v>0</v>
      </c>
      <c r="AG20" s="117">
        <v>0</v>
      </c>
    </row>
    <row r="21" spans="1:33" ht="21" customHeight="1">
      <c r="A21" s="113" t="s">
        <v>197</v>
      </c>
      <c r="B21" s="114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0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D21" s="115">
        <v>0</v>
      </c>
      <c r="AE21" s="115">
        <v>0</v>
      </c>
      <c r="AF21" s="116">
        <v>0</v>
      </c>
      <c r="AG21" s="117">
        <v>0</v>
      </c>
    </row>
    <row r="22" spans="1:33" ht="21" customHeight="1">
      <c r="A22" s="113" t="s">
        <v>198</v>
      </c>
      <c r="B22" s="114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1</v>
      </c>
      <c r="AD22" s="115">
        <v>0</v>
      </c>
      <c r="AE22" s="115">
        <v>0</v>
      </c>
      <c r="AF22" s="116">
        <v>0</v>
      </c>
      <c r="AG22" s="117">
        <v>0</v>
      </c>
    </row>
    <row r="23" spans="1:33" ht="21" customHeight="1">
      <c r="A23" s="113" t="s">
        <v>199</v>
      </c>
      <c r="B23" s="114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6">
        <v>0</v>
      </c>
      <c r="AG23" s="117">
        <v>0</v>
      </c>
    </row>
    <row r="24" spans="1:33" ht="21" customHeight="1">
      <c r="A24" s="113" t="s">
        <v>200</v>
      </c>
      <c r="B24" s="114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1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6">
        <v>0</v>
      </c>
      <c r="AG24" s="117">
        <v>0</v>
      </c>
    </row>
    <row r="25" spans="1:33" ht="21" customHeight="1">
      <c r="A25" s="113" t="s">
        <v>201</v>
      </c>
      <c r="B25" s="114">
        <v>1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6">
        <v>0</v>
      </c>
      <c r="AG25" s="117">
        <v>0</v>
      </c>
    </row>
    <row r="26" spans="1:33" ht="21" customHeight="1">
      <c r="A26" s="118" t="s">
        <v>202</v>
      </c>
      <c r="B26" s="119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1</v>
      </c>
      <c r="M26" s="120">
        <v>0</v>
      </c>
      <c r="N26" s="120">
        <v>0</v>
      </c>
      <c r="O26" s="120">
        <v>0</v>
      </c>
      <c r="P26" s="120">
        <v>0</v>
      </c>
      <c r="Q26" s="120">
        <v>0</v>
      </c>
      <c r="R26" s="120">
        <v>0</v>
      </c>
      <c r="S26" s="120">
        <v>0</v>
      </c>
      <c r="T26" s="120">
        <v>0</v>
      </c>
      <c r="U26" s="120">
        <v>0</v>
      </c>
      <c r="V26" s="120">
        <v>0</v>
      </c>
      <c r="W26" s="120">
        <v>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1</v>
      </c>
      <c r="AD26" s="120">
        <v>0</v>
      </c>
      <c r="AE26" s="120">
        <v>0</v>
      </c>
      <c r="AF26" s="121">
        <v>0</v>
      </c>
      <c r="AG26" s="122">
        <v>0</v>
      </c>
    </row>
    <row r="27" spans="1:33" s="93" customFormat="1" ht="21" customHeight="1">
      <c r="A27" s="188" t="s">
        <v>203</v>
      </c>
      <c r="B27" s="188"/>
      <c r="C27" s="188"/>
      <c r="Y27" s="189" t="s">
        <v>86</v>
      </c>
      <c r="Z27" s="189"/>
      <c r="AA27" s="189"/>
      <c r="AB27" s="189"/>
      <c r="AC27" s="189"/>
      <c r="AD27" s="189"/>
      <c r="AE27" s="189"/>
      <c r="AF27" s="189"/>
      <c r="AG27" s="189"/>
    </row>
    <row r="28" spans="1:33" ht="21" customHeight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33" ht="21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33" ht="21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</row>
    <row r="31" spans="1:33" ht="21" customHeight="1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</row>
    <row r="32" spans="1:33" ht="21" customHeigh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</row>
    <row r="33" spans="1:17" ht="21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</row>
    <row r="34" spans="1:17" ht="21" customHeight="1">
      <c r="A34" s="123"/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21" customHeigh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</row>
    <row r="36" spans="1:17" ht="21" customHeigh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</row>
    <row r="37" spans="1:17" ht="21" customHeight="1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</row>
    <row r="38" spans="1:17" ht="21" customHeight="1">
      <c r="A38" s="123"/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</row>
    <row r="39" spans="1:17" ht="21" customHeight="1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ht="21" customHeight="1">
      <c r="A40" s="123"/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</row>
    <row r="41" spans="1:17" ht="21" customHeight="1">
      <c r="A41" s="123"/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21" customHeight="1">
      <c r="A42" s="123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</row>
    <row r="43" spans="1:17" ht="21" customHeight="1">
      <c r="A43" s="123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21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</row>
  </sheetData>
  <mergeCells count="42">
    <mergeCell ref="A2:J2"/>
    <mergeCell ref="A3:B3"/>
    <mergeCell ref="N3:AG3"/>
    <mergeCell ref="A4:A6"/>
    <mergeCell ref="B4:E4"/>
    <mergeCell ref="F4:I4"/>
    <mergeCell ref="J4:O4"/>
    <mergeCell ref="P4:Q4"/>
    <mergeCell ref="R4:R6"/>
    <mergeCell ref="S4:U4"/>
    <mergeCell ref="S5:S6"/>
    <mergeCell ref="V4:AG4"/>
    <mergeCell ref="B5:B6"/>
    <mergeCell ref="C5:C6"/>
    <mergeCell ref="D5:D6"/>
    <mergeCell ref="E5:E6"/>
    <mergeCell ref="F5:H5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F5:AF6"/>
    <mergeCell ref="AG5:AG6"/>
    <mergeCell ref="A27:C27"/>
    <mergeCell ref="Y27:AG27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8"/>
  <sheetViews>
    <sheetView topLeftCell="A7" workbookViewId="0">
      <selection activeCell="K25" sqref="K25"/>
    </sheetView>
  </sheetViews>
  <sheetFormatPr defaultColWidth="9" defaultRowHeight="16.5"/>
  <cols>
    <col min="1" max="1" width="9" style="95" customWidth="1"/>
    <col min="2" max="2" width="12.375" style="95" customWidth="1"/>
    <col min="3" max="3" width="15.375" style="95" customWidth="1"/>
    <col min="4" max="4" width="16.125" style="95" customWidth="1"/>
    <col min="5" max="5" width="14.25" style="95" customWidth="1"/>
    <col min="6" max="6" width="19.875" style="95" customWidth="1"/>
    <col min="7" max="7" width="9.625" style="95" bestFit="1" customWidth="1"/>
    <col min="8" max="8" width="10.875" style="95" hidden="1" customWidth="1"/>
    <col min="9" max="10" width="10.875" style="95" bestFit="1" customWidth="1"/>
    <col min="11" max="16384" width="9" style="95"/>
  </cols>
  <sheetData>
    <row r="1" spans="1:10" s="93" customFormat="1"/>
    <row r="2" spans="1:10" ht="27" customHeight="1">
      <c r="A2" s="192" t="s">
        <v>87</v>
      </c>
      <c r="B2" s="192"/>
      <c r="C2" s="192"/>
      <c r="D2" s="192"/>
      <c r="E2" s="192"/>
      <c r="F2" s="192"/>
      <c r="G2" s="124"/>
      <c r="H2" s="124"/>
      <c r="I2" s="124"/>
    </row>
    <row r="3" spans="1:10" s="93" customFormat="1" ht="19.5" customHeight="1">
      <c r="A3" s="125" t="s">
        <v>88</v>
      </c>
      <c r="F3" s="126" t="s">
        <v>89</v>
      </c>
    </row>
    <row r="4" spans="1:10" ht="21.75" customHeight="1">
      <c r="A4" s="199" t="s">
        <v>204</v>
      </c>
      <c r="B4" s="202" t="s">
        <v>205</v>
      </c>
      <c r="C4" s="202" t="s">
        <v>90</v>
      </c>
      <c r="D4" s="202"/>
      <c r="E4" s="202"/>
      <c r="F4" s="202"/>
    </row>
    <row r="5" spans="1:10" ht="21.75" customHeight="1">
      <c r="A5" s="200"/>
      <c r="B5" s="202"/>
      <c r="C5" s="202" t="s">
        <v>91</v>
      </c>
      <c r="D5" s="202"/>
      <c r="E5" s="202"/>
      <c r="F5" s="202" t="s">
        <v>92</v>
      </c>
    </row>
    <row r="6" spans="1:10" ht="21.75" customHeight="1">
      <c r="A6" s="201"/>
      <c r="B6" s="202"/>
      <c r="C6" s="127" t="s">
        <v>93</v>
      </c>
      <c r="D6" s="127" t="s">
        <v>206</v>
      </c>
      <c r="E6" s="127" t="s">
        <v>94</v>
      </c>
      <c r="F6" s="202"/>
    </row>
    <row r="7" spans="1:10" s="134" customFormat="1" ht="24" customHeight="1">
      <c r="A7" s="128">
        <v>2017</v>
      </c>
      <c r="B7" s="129">
        <v>18</v>
      </c>
      <c r="C7" s="130">
        <v>61081</v>
      </c>
      <c r="D7" s="130">
        <v>61031</v>
      </c>
      <c r="E7" s="130">
        <v>50</v>
      </c>
      <c r="F7" s="131">
        <v>1903043</v>
      </c>
      <c r="H7" s="132"/>
      <c r="I7" s="132"/>
      <c r="J7" s="133"/>
    </row>
    <row r="8" spans="1:10" s="134" customFormat="1" ht="24" customHeight="1">
      <c r="A8" s="128">
        <v>2018</v>
      </c>
      <c r="B8" s="129">
        <v>18</v>
      </c>
      <c r="C8" s="130">
        <v>49370</v>
      </c>
      <c r="D8" s="130">
        <v>49325</v>
      </c>
      <c r="E8" s="130">
        <v>45</v>
      </c>
      <c r="F8" s="131">
        <v>1611401</v>
      </c>
      <c r="H8" s="132"/>
      <c r="I8" s="132"/>
      <c r="J8" s="133"/>
    </row>
    <row r="9" spans="1:10" s="134" customFormat="1" ht="24" customHeight="1">
      <c r="A9" s="100">
        <v>2019</v>
      </c>
      <c r="B9" s="135">
        <v>19</v>
      </c>
      <c r="C9" s="83">
        <v>853698</v>
      </c>
      <c r="D9" s="83">
        <v>853605</v>
      </c>
      <c r="E9" s="83">
        <v>93</v>
      </c>
      <c r="F9" s="84">
        <v>1236401</v>
      </c>
      <c r="G9" s="133"/>
      <c r="H9" s="132"/>
      <c r="I9" s="132"/>
      <c r="J9" s="133"/>
    </row>
    <row r="10" spans="1:10" s="134" customFormat="1" ht="24" customHeight="1">
      <c r="A10" s="100">
        <v>2020</v>
      </c>
      <c r="B10" s="135">
        <v>25</v>
      </c>
      <c r="C10" s="83">
        <v>372257</v>
      </c>
      <c r="D10" s="83">
        <v>372248</v>
      </c>
      <c r="E10" s="83">
        <v>9</v>
      </c>
      <c r="F10" s="84">
        <v>1110372</v>
      </c>
      <c r="G10" s="133"/>
      <c r="H10" s="132"/>
      <c r="I10" s="132"/>
      <c r="J10" s="133"/>
    </row>
    <row r="11" spans="1:10" s="134" customFormat="1" ht="24" customHeight="1">
      <c r="A11" s="100">
        <v>2021</v>
      </c>
      <c r="B11" s="135">
        <v>28</v>
      </c>
      <c r="C11" s="83">
        <v>100130</v>
      </c>
      <c r="D11" s="83">
        <v>100130</v>
      </c>
      <c r="E11" s="147">
        <v>0</v>
      </c>
      <c r="F11" s="84">
        <v>1028862</v>
      </c>
      <c r="G11" s="133"/>
      <c r="H11" s="132"/>
      <c r="I11" s="132"/>
      <c r="J11" s="133"/>
    </row>
    <row r="12" spans="1:10" s="137" customFormat="1" ht="24" customHeight="1">
      <c r="A12" s="107">
        <v>2022</v>
      </c>
      <c r="B12" s="136">
        <f>AVERAGE(B13:B24)</f>
        <v>34</v>
      </c>
      <c r="C12" s="109">
        <f>SUM(C13:C24)</f>
        <v>645933</v>
      </c>
      <c r="D12" s="109">
        <f>SUM(D13:D24)</f>
        <v>645933</v>
      </c>
      <c r="E12" s="109">
        <f>SUM(E13:E24)</f>
        <v>0</v>
      </c>
      <c r="F12" s="111">
        <f>SUM(F13:F24)</f>
        <v>1135127</v>
      </c>
      <c r="G12" s="134"/>
      <c r="H12" s="132">
        <f>SUM(H13:H24)</f>
        <v>645933</v>
      </c>
      <c r="I12" s="132"/>
      <c r="J12" s="133"/>
    </row>
    <row r="13" spans="1:10" ht="24" customHeight="1">
      <c r="A13" s="113" t="s">
        <v>207</v>
      </c>
      <c r="B13" s="138">
        <v>34</v>
      </c>
      <c r="C13" s="115">
        <f t="shared" ref="C13:C24" si="0">SUM(D13:E13)</f>
        <v>44342</v>
      </c>
      <c r="D13" s="115">
        <v>44342</v>
      </c>
      <c r="E13" s="115">
        <v>0</v>
      </c>
      <c r="F13" s="117">
        <v>57737</v>
      </c>
      <c r="H13" s="133">
        <f t="shared" ref="H13:H24" si="1">SUM(D13:E13)</f>
        <v>44342</v>
      </c>
    </row>
    <row r="14" spans="1:10" ht="24" customHeight="1">
      <c r="A14" s="113" t="s">
        <v>95</v>
      </c>
      <c r="B14" s="138">
        <v>34</v>
      </c>
      <c r="C14" s="115">
        <f t="shared" si="0"/>
        <v>28258</v>
      </c>
      <c r="D14" s="115">
        <v>28258</v>
      </c>
      <c r="E14" s="115">
        <v>0</v>
      </c>
      <c r="F14" s="117">
        <v>63253</v>
      </c>
      <c r="H14" s="133">
        <f t="shared" si="1"/>
        <v>28258</v>
      </c>
    </row>
    <row r="15" spans="1:10" ht="24" customHeight="1">
      <c r="A15" s="113" t="s">
        <v>14</v>
      </c>
      <c r="B15" s="138">
        <v>34</v>
      </c>
      <c r="C15" s="115">
        <f t="shared" si="0"/>
        <v>23024</v>
      </c>
      <c r="D15" s="115">
        <v>23024</v>
      </c>
      <c r="E15" s="115">
        <v>0</v>
      </c>
      <c r="F15" s="117">
        <v>48687</v>
      </c>
      <c r="H15" s="133">
        <f t="shared" si="1"/>
        <v>23024</v>
      </c>
    </row>
    <row r="16" spans="1:10" ht="24" customHeight="1">
      <c r="A16" s="113" t="s">
        <v>15</v>
      </c>
      <c r="B16" s="138">
        <v>34</v>
      </c>
      <c r="C16" s="115">
        <f t="shared" si="0"/>
        <v>132834</v>
      </c>
      <c r="D16" s="115">
        <v>132834</v>
      </c>
      <c r="E16" s="115">
        <v>0</v>
      </c>
      <c r="F16" s="117">
        <v>85294</v>
      </c>
      <c r="H16" s="133">
        <f t="shared" si="1"/>
        <v>132834</v>
      </c>
    </row>
    <row r="17" spans="1:8" ht="24" customHeight="1">
      <c r="A17" s="113" t="s">
        <v>16</v>
      </c>
      <c r="B17" s="138">
        <v>34</v>
      </c>
      <c r="C17" s="115">
        <f t="shared" si="0"/>
        <v>59232</v>
      </c>
      <c r="D17" s="115">
        <v>59232</v>
      </c>
      <c r="E17" s="115">
        <v>0</v>
      </c>
      <c r="F17" s="117">
        <v>111220</v>
      </c>
      <c r="H17" s="133">
        <f t="shared" si="1"/>
        <v>59232</v>
      </c>
    </row>
    <row r="18" spans="1:8" ht="24" customHeight="1">
      <c r="A18" s="113" t="s">
        <v>17</v>
      </c>
      <c r="B18" s="138">
        <v>34</v>
      </c>
      <c r="C18" s="115">
        <f t="shared" si="0"/>
        <v>58161</v>
      </c>
      <c r="D18" s="115">
        <v>58161</v>
      </c>
      <c r="E18" s="115">
        <v>0</v>
      </c>
      <c r="F18" s="117">
        <v>120188</v>
      </c>
      <c r="H18" s="133">
        <f t="shared" si="1"/>
        <v>58161</v>
      </c>
    </row>
    <row r="19" spans="1:8" ht="24" customHeight="1">
      <c r="A19" s="113" t="s">
        <v>18</v>
      </c>
      <c r="B19" s="138">
        <v>34</v>
      </c>
      <c r="C19" s="115">
        <f t="shared" si="0"/>
        <v>45774</v>
      </c>
      <c r="D19" s="115">
        <v>45774</v>
      </c>
      <c r="E19" s="115">
        <v>0</v>
      </c>
      <c r="F19" s="117">
        <v>98127</v>
      </c>
      <c r="H19" s="133">
        <f t="shared" si="1"/>
        <v>45774</v>
      </c>
    </row>
    <row r="20" spans="1:8" ht="24" customHeight="1">
      <c r="A20" s="113" t="s">
        <v>19</v>
      </c>
      <c r="B20" s="138">
        <v>34</v>
      </c>
      <c r="C20" s="115">
        <f t="shared" si="0"/>
        <v>43454</v>
      </c>
      <c r="D20" s="115">
        <v>43454</v>
      </c>
      <c r="E20" s="115">
        <v>0</v>
      </c>
      <c r="F20" s="117">
        <v>113363</v>
      </c>
      <c r="H20" s="133">
        <f t="shared" si="1"/>
        <v>43454</v>
      </c>
    </row>
    <row r="21" spans="1:8" ht="24" customHeight="1">
      <c r="A21" s="113" t="s">
        <v>20</v>
      </c>
      <c r="B21" s="138">
        <v>34</v>
      </c>
      <c r="C21" s="115">
        <f t="shared" si="0"/>
        <v>41856</v>
      </c>
      <c r="D21" s="115">
        <v>41856</v>
      </c>
      <c r="E21" s="115">
        <v>0</v>
      </c>
      <c r="F21" s="117">
        <v>85130</v>
      </c>
      <c r="H21" s="133">
        <f t="shared" si="1"/>
        <v>41856</v>
      </c>
    </row>
    <row r="22" spans="1:8" ht="24" customHeight="1">
      <c r="A22" s="113" t="s">
        <v>21</v>
      </c>
      <c r="B22" s="138">
        <v>34</v>
      </c>
      <c r="C22" s="115">
        <f t="shared" si="0"/>
        <v>91530</v>
      </c>
      <c r="D22" s="115">
        <v>91530</v>
      </c>
      <c r="E22" s="115">
        <v>0</v>
      </c>
      <c r="F22" s="117">
        <v>164285</v>
      </c>
      <c r="H22" s="133">
        <f t="shared" si="1"/>
        <v>91530</v>
      </c>
    </row>
    <row r="23" spans="1:8" ht="24" customHeight="1">
      <c r="A23" s="113" t="s">
        <v>22</v>
      </c>
      <c r="B23" s="138">
        <v>34</v>
      </c>
      <c r="C23" s="115">
        <f t="shared" si="0"/>
        <v>47527</v>
      </c>
      <c r="D23" s="115">
        <v>47527</v>
      </c>
      <c r="E23" s="115">
        <v>0</v>
      </c>
      <c r="F23" s="117">
        <v>92348</v>
      </c>
      <c r="H23" s="133">
        <f t="shared" si="1"/>
        <v>47527</v>
      </c>
    </row>
    <row r="24" spans="1:8" ht="24" customHeight="1">
      <c r="A24" s="118" t="s">
        <v>23</v>
      </c>
      <c r="B24" s="148">
        <v>34</v>
      </c>
      <c r="C24" s="120">
        <f t="shared" si="0"/>
        <v>29941</v>
      </c>
      <c r="D24" s="120">
        <v>29941</v>
      </c>
      <c r="E24" s="120">
        <v>0</v>
      </c>
      <c r="F24" s="122">
        <v>95495</v>
      </c>
      <c r="H24" s="133">
        <f t="shared" si="1"/>
        <v>29941</v>
      </c>
    </row>
    <row r="25" spans="1:8" s="93" customFormat="1" ht="27.75" customHeight="1">
      <c r="A25" s="139" t="s">
        <v>203</v>
      </c>
      <c r="B25" s="140"/>
      <c r="C25" s="140"/>
      <c r="D25" s="140"/>
      <c r="E25" s="198" t="s">
        <v>208</v>
      </c>
      <c r="F25" s="198"/>
    </row>
    <row r="26" spans="1:8">
      <c r="A26" s="141"/>
      <c r="B26" s="141"/>
      <c r="C26" s="141"/>
      <c r="D26" s="141"/>
      <c r="E26" s="141"/>
      <c r="F26" s="141"/>
    </row>
    <row r="27" spans="1:8">
      <c r="A27" s="141"/>
      <c r="B27" s="141"/>
      <c r="C27" s="141"/>
      <c r="D27" s="141"/>
      <c r="E27" s="141"/>
      <c r="F27" s="141"/>
    </row>
    <row r="28" spans="1:8">
      <c r="A28" s="141"/>
      <c r="B28" s="141"/>
      <c r="C28" s="141"/>
      <c r="D28" s="141"/>
      <c r="E28" s="141"/>
      <c r="F28" s="141"/>
    </row>
    <row r="29" spans="1:8">
      <c r="A29" s="141"/>
      <c r="B29" s="141"/>
      <c r="C29" s="141"/>
      <c r="D29" s="141"/>
      <c r="E29" s="141"/>
      <c r="F29" s="141"/>
    </row>
    <row r="30" spans="1:8">
      <c r="A30" s="141"/>
      <c r="B30" s="141"/>
      <c r="C30" s="141"/>
      <c r="D30" s="141"/>
      <c r="E30" s="141"/>
      <c r="F30" s="141"/>
    </row>
    <row r="31" spans="1:8">
      <c r="A31" s="141"/>
      <c r="B31" s="141"/>
      <c r="C31" s="141"/>
      <c r="D31" s="141"/>
      <c r="E31" s="141"/>
      <c r="F31" s="141"/>
    </row>
    <row r="32" spans="1:8">
      <c r="A32" s="141"/>
      <c r="B32" s="141"/>
      <c r="C32" s="141"/>
      <c r="D32" s="141"/>
      <c r="E32" s="141"/>
      <c r="F32" s="141"/>
    </row>
    <row r="33" spans="1:6">
      <c r="A33" s="141"/>
      <c r="B33" s="141"/>
      <c r="C33" s="141"/>
      <c r="D33" s="141"/>
      <c r="E33" s="141"/>
      <c r="F33" s="141"/>
    </row>
    <row r="34" spans="1:6">
      <c r="A34" s="141"/>
      <c r="B34" s="141"/>
      <c r="C34" s="141"/>
      <c r="D34" s="141"/>
      <c r="E34" s="141"/>
      <c r="F34" s="141"/>
    </row>
    <row r="35" spans="1:6">
      <c r="A35" s="141"/>
      <c r="B35" s="141"/>
      <c r="C35" s="141"/>
      <c r="D35" s="141"/>
      <c r="E35" s="141"/>
      <c r="F35" s="141"/>
    </row>
    <row r="36" spans="1:6">
      <c r="A36" s="141"/>
      <c r="B36" s="141"/>
      <c r="C36" s="141"/>
      <c r="D36" s="141"/>
      <c r="E36" s="141"/>
      <c r="F36" s="141"/>
    </row>
    <row r="37" spans="1:6">
      <c r="A37" s="141"/>
      <c r="B37" s="141"/>
      <c r="C37" s="141"/>
      <c r="D37" s="141"/>
      <c r="E37" s="141"/>
      <c r="F37" s="141"/>
    </row>
    <row r="38" spans="1:6">
      <c r="A38" s="141"/>
      <c r="B38" s="141"/>
      <c r="C38" s="141"/>
      <c r="D38" s="141"/>
      <c r="E38" s="141"/>
      <c r="F38" s="141"/>
    </row>
    <row r="39" spans="1:6">
      <c r="A39" s="141"/>
      <c r="B39" s="141"/>
      <c r="C39" s="141"/>
      <c r="D39" s="141"/>
      <c r="E39" s="141"/>
      <c r="F39" s="141"/>
    </row>
    <row r="40" spans="1:6">
      <c r="A40" s="141"/>
      <c r="B40" s="141"/>
      <c r="C40" s="141"/>
      <c r="D40" s="141"/>
      <c r="E40" s="141"/>
      <c r="F40" s="141"/>
    </row>
    <row r="41" spans="1:6">
      <c r="A41" s="141"/>
      <c r="B41" s="141"/>
      <c r="C41" s="141"/>
      <c r="D41" s="141"/>
      <c r="E41" s="141"/>
      <c r="F41" s="141"/>
    </row>
    <row r="42" spans="1:6">
      <c r="A42" s="141"/>
      <c r="B42" s="141"/>
      <c r="C42" s="141"/>
      <c r="D42" s="141"/>
      <c r="E42" s="141"/>
      <c r="F42" s="141"/>
    </row>
    <row r="43" spans="1:6">
      <c r="A43" s="141"/>
      <c r="B43" s="141"/>
      <c r="C43" s="141"/>
      <c r="D43" s="141"/>
      <c r="E43" s="141"/>
      <c r="F43" s="141"/>
    </row>
    <row r="44" spans="1:6">
      <c r="A44" s="141"/>
      <c r="B44" s="141"/>
      <c r="C44" s="141"/>
      <c r="D44" s="141"/>
      <c r="E44" s="141"/>
      <c r="F44" s="141"/>
    </row>
    <row r="45" spans="1:6">
      <c r="A45" s="141"/>
      <c r="B45" s="141"/>
      <c r="C45" s="141"/>
      <c r="D45" s="141"/>
      <c r="E45" s="141"/>
      <c r="F45" s="141"/>
    </row>
    <row r="46" spans="1:6">
      <c r="A46" s="141"/>
      <c r="B46" s="141"/>
      <c r="C46" s="141"/>
      <c r="D46" s="141"/>
      <c r="E46" s="141"/>
      <c r="F46" s="141"/>
    </row>
    <row r="47" spans="1:6">
      <c r="A47" s="141"/>
      <c r="B47" s="141"/>
      <c r="C47" s="141"/>
      <c r="D47" s="141"/>
      <c r="E47" s="141"/>
      <c r="F47" s="141"/>
    </row>
    <row r="48" spans="1:6">
      <c r="A48" s="141"/>
      <c r="B48" s="141"/>
      <c r="C48" s="141"/>
      <c r="D48" s="141"/>
      <c r="E48" s="141"/>
      <c r="F48" s="141"/>
    </row>
    <row r="49" spans="1:6">
      <c r="A49" s="141"/>
      <c r="B49" s="141"/>
      <c r="C49" s="141"/>
      <c r="D49" s="141"/>
      <c r="E49" s="141"/>
      <c r="F49" s="141"/>
    </row>
    <row r="50" spans="1:6">
      <c r="A50" s="141"/>
      <c r="B50" s="141"/>
      <c r="C50" s="141"/>
      <c r="D50" s="141"/>
      <c r="E50" s="141"/>
      <c r="F50" s="141"/>
    </row>
    <row r="51" spans="1:6">
      <c r="A51" s="141"/>
      <c r="B51" s="141"/>
      <c r="C51" s="141"/>
      <c r="D51" s="141"/>
      <c r="E51" s="141"/>
      <c r="F51" s="141"/>
    </row>
    <row r="52" spans="1:6">
      <c r="A52" s="141"/>
      <c r="B52" s="141"/>
      <c r="C52" s="141"/>
      <c r="D52" s="141"/>
      <c r="E52" s="141"/>
      <c r="F52" s="141"/>
    </row>
    <row r="53" spans="1:6">
      <c r="A53" s="141"/>
      <c r="B53" s="141"/>
      <c r="C53" s="141"/>
      <c r="D53" s="141"/>
      <c r="E53" s="141"/>
      <c r="F53" s="141"/>
    </row>
    <row r="54" spans="1:6">
      <c r="A54" s="141"/>
      <c r="B54" s="141"/>
      <c r="C54" s="141"/>
      <c r="D54" s="141"/>
      <c r="E54" s="141"/>
      <c r="F54" s="141"/>
    </row>
    <row r="55" spans="1:6">
      <c r="A55" s="141"/>
      <c r="B55" s="141"/>
      <c r="C55" s="141"/>
      <c r="D55" s="141"/>
      <c r="E55" s="141"/>
      <c r="F55" s="141"/>
    </row>
    <row r="56" spans="1:6">
      <c r="A56" s="141"/>
      <c r="B56" s="141"/>
      <c r="C56" s="141"/>
      <c r="D56" s="141"/>
      <c r="E56" s="141"/>
      <c r="F56" s="141"/>
    </row>
    <row r="57" spans="1:6">
      <c r="A57" s="141"/>
      <c r="B57" s="141"/>
      <c r="C57" s="141"/>
      <c r="D57" s="141"/>
      <c r="E57" s="141"/>
      <c r="F57" s="141"/>
    </row>
    <row r="58" spans="1:6">
      <c r="A58" s="141"/>
      <c r="B58" s="141"/>
      <c r="C58" s="141"/>
      <c r="D58" s="141"/>
      <c r="E58" s="141"/>
      <c r="F58" s="141"/>
    </row>
    <row r="59" spans="1:6">
      <c r="A59" s="141"/>
      <c r="B59" s="141"/>
      <c r="C59" s="141"/>
      <c r="D59" s="141"/>
      <c r="E59" s="141"/>
      <c r="F59" s="141"/>
    </row>
    <row r="60" spans="1:6">
      <c r="A60" s="141"/>
      <c r="B60" s="141"/>
      <c r="C60" s="141"/>
      <c r="D60" s="141"/>
      <c r="E60" s="141"/>
      <c r="F60" s="141"/>
    </row>
    <row r="61" spans="1:6">
      <c r="A61" s="141"/>
      <c r="B61" s="141"/>
      <c r="C61" s="141"/>
      <c r="D61" s="141"/>
      <c r="E61" s="141"/>
      <c r="F61" s="141"/>
    </row>
    <row r="62" spans="1:6">
      <c r="A62" s="141"/>
      <c r="B62" s="141"/>
      <c r="C62" s="141"/>
      <c r="D62" s="141"/>
      <c r="E62" s="141"/>
      <c r="F62" s="141"/>
    </row>
    <row r="63" spans="1:6">
      <c r="A63" s="141"/>
      <c r="B63" s="141"/>
      <c r="C63" s="141"/>
      <c r="D63" s="141"/>
      <c r="E63" s="141"/>
      <c r="F63" s="141"/>
    </row>
    <row r="64" spans="1:6">
      <c r="A64" s="141"/>
      <c r="B64" s="141"/>
      <c r="C64" s="141"/>
      <c r="D64" s="141"/>
      <c r="E64" s="141"/>
      <c r="F64" s="141"/>
    </row>
    <row r="65" spans="1:6">
      <c r="A65" s="141"/>
      <c r="B65" s="141"/>
      <c r="C65" s="141"/>
      <c r="D65" s="141"/>
      <c r="E65" s="141"/>
      <c r="F65" s="141"/>
    </row>
    <row r="66" spans="1:6">
      <c r="A66" s="141"/>
      <c r="B66" s="141"/>
      <c r="C66" s="141"/>
      <c r="D66" s="141"/>
      <c r="E66" s="141"/>
      <c r="F66" s="141"/>
    </row>
    <row r="67" spans="1:6">
      <c r="A67" s="141"/>
      <c r="B67" s="141"/>
      <c r="C67" s="141"/>
      <c r="D67" s="141"/>
      <c r="E67" s="141"/>
      <c r="F67" s="141"/>
    </row>
    <row r="68" spans="1:6">
      <c r="A68" s="141"/>
      <c r="B68" s="141"/>
      <c r="C68" s="141"/>
      <c r="D68" s="141"/>
      <c r="E68" s="141"/>
      <c r="F68" s="141"/>
    </row>
    <row r="69" spans="1:6">
      <c r="A69" s="141"/>
      <c r="B69" s="141"/>
      <c r="C69" s="141"/>
      <c r="D69" s="141"/>
      <c r="E69" s="141"/>
      <c r="F69" s="141"/>
    </row>
    <row r="70" spans="1:6">
      <c r="A70" s="141"/>
      <c r="B70" s="141"/>
      <c r="C70" s="141"/>
      <c r="D70" s="141"/>
      <c r="E70" s="141"/>
      <c r="F70" s="141"/>
    </row>
    <row r="71" spans="1:6">
      <c r="A71" s="141"/>
      <c r="B71" s="141"/>
      <c r="C71" s="141"/>
      <c r="D71" s="141"/>
      <c r="E71" s="141"/>
      <c r="F71" s="141"/>
    </row>
    <row r="72" spans="1:6">
      <c r="A72" s="141"/>
      <c r="B72" s="141"/>
      <c r="C72" s="141"/>
      <c r="D72" s="141"/>
      <c r="E72" s="141"/>
      <c r="F72" s="141"/>
    </row>
    <row r="73" spans="1:6">
      <c r="A73" s="141"/>
      <c r="B73" s="141"/>
      <c r="C73" s="141"/>
      <c r="D73" s="141"/>
      <c r="E73" s="141"/>
      <c r="F73" s="141"/>
    </row>
    <row r="74" spans="1:6">
      <c r="A74" s="141"/>
      <c r="B74" s="141"/>
      <c r="C74" s="141"/>
      <c r="D74" s="141"/>
      <c r="E74" s="141"/>
      <c r="F74" s="141"/>
    </row>
    <row r="75" spans="1:6">
      <c r="A75" s="141"/>
      <c r="B75" s="141"/>
      <c r="C75" s="141"/>
      <c r="D75" s="141"/>
      <c r="E75" s="141"/>
      <c r="F75" s="141"/>
    </row>
    <row r="76" spans="1:6">
      <c r="A76" s="141"/>
      <c r="B76" s="141"/>
      <c r="C76" s="141"/>
      <c r="D76" s="141"/>
      <c r="E76" s="141"/>
      <c r="F76" s="141"/>
    </row>
    <row r="77" spans="1:6">
      <c r="A77" s="141"/>
      <c r="B77" s="141"/>
      <c r="C77" s="141"/>
      <c r="D77" s="141"/>
      <c r="E77" s="141"/>
      <c r="F77" s="141"/>
    </row>
    <row r="78" spans="1:6">
      <c r="A78" s="141"/>
      <c r="B78" s="141"/>
      <c r="C78" s="141"/>
      <c r="D78" s="141"/>
      <c r="E78" s="141"/>
      <c r="F78" s="141"/>
    </row>
    <row r="79" spans="1:6">
      <c r="A79" s="141"/>
      <c r="B79" s="141"/>
      <c r="C79" s="141"/>
      <c r="D79" s="141"/>
      <c r="E79" s="141"/>
      <c r="F79" s="141"/>
    </row>
    <row r="80" spans="1:6">
      <c r="A80" s="141"/>
      <c r="B80" s="141"/>
      <c r="C80" s="141"/>
      <c r="D80" s="141"/>
      <c r="E80" s="141"/>
      <c r="F80" s="141"/>
    </row>
    <row r="81" spans="1:6">
      <c r="A81" s="141"/>
      <c r="B81" s="141"/>
      <c r="C81" s="141"/>
      <c r="D81" s="141"/>
      <c r="E81" s="141"/>
      <c r="F81" s="141"/>
    </row>
    <row r="82" spans="1:6">
      <c r="A82" s="141"/>
      <c r="B82" s="141"/>
      <c r="C82" s="141"/>
      <c r="D82" s="141"/>
      <c r="E82" s="141"/>
      <c r="F82" s="141"/>
    </row>
    <row r="83" spans="1:6">
      <c r="A83" s="141"/>
      <c r="B83" s="141"/>
      <c r="C83" s="141"/>
      <c r="D83" s="141"/>
      <c r="E83" s="141"/>
      <c r="F83" s="141"/>
    </row>
    <row r="84" spans="1:6">
      <c r="A84" s="141"/>
      <c r="B84" s="141"/>
      <c r="C84" s="141"/>
      <c r="D84" s="141"/>
      <c r="E84" s="141"/>
      <c r="F84" s="141"/>
    </row>
    <row r="85" spans="1:6">
      <c r="A85" s="141"/>
      <c r="B85" s="141"/>
      <c r="C85" s="141"/>
      <c r="D85" s="141"/>
      <c r="E85" s="141"/>
      <c r="F85" s="141"/>
    </row>
    <row r="86" spans="1:6">
      <c r="A86" s="141"/>
      <c r="B86" s="141"/>
      <c r="C86" s="141"/>
      <c r="D86" s="141"/>
      <c r="E86" s="141"/>
      <c r="F86" s="141"/>
    </row>
    <row r="87" spans="1:6">
      <c r="A87" s="141"/>
      <c r="B87" s="141"/>
      <c r="C87" s="141"/>
      <c r="D87" s="141"/>
      <c r="E87" s="141"/>
      <c r="F87" s="141"/>
    </row>
    <row r="88" spans="1:6">
      <c r="A88" s="141"/>
      <c r="B88" s="141"/>
      <c r="C88" s="141"/>
      <c r="D88" s="141"/>
      <c r="E88" s="141"/>
      <c r="F88" s="141"/>
    </row>
  </sheetData>
  <mergeCells count="7">
    <mergeCell ref="E25:F25"/>
    <mergeCell ref="A2:F2"/>
    <mergeCell ref="A4:A6"/>
    <mergeCell ref="B4:B6"/>
    <mergeCell ref="C4:F4"/>
    <mergeCell ref="C5:E5"/>
    <mergeCell ref="F5:F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1. 자동차등록</vt:lpstr>
      <vt:lpstr>1-1. 읍면별 자동차 현황</vt:lpstr>
      <vt:lpstr>1-2. 읍면별 자동차 연료 종류별 등록</vt:lpstr>
      <vt:lpstr>2. 영업용 자동차 업종별 수송</vt:lpstr>
      <vt:lpstr>3. 관광사업체 등록</vt:lpstr>
      <vt:lpstr>4. 주용관광지 방문객수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2023-11-16T00:32:50Z</dcterms:created>
  <dcterms:modified xsi:type="dcterms:W3CDTF">2024-02-29T00:37:08Z</dcterms:modified>
</cp:coreProperties>
</file>